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п.1" sheetId="1" r:id="rId1"/>
    <sheet name="табл2.1" sheetId="2" r:id="rId2"/>
    <sheet name="табл2.2" sheetId="3" r:id="rId3"/>
    <sheet name="табл3.4" sheetId="4" r:id="rId4"/>
    <sheet name="табл3.5" sheetId="5" r:id="rId5"/>
    <sheet name="табл4.1" sheetId="6" r:id="rId6"/>
    <sheet name="табл4.2" sheetId="7" r:id="rId7"/>
    <sheet name="табл.4.3" sheetId="8" r:id="rId8"/>
  </sheets>
  <definedNames/>
  <calcPr fullCalcOnLoad="1"/>
</workbook>
</file>

<file path=xl/sharedStrings.xml><?xml version="1.0" encoding="utf-8"?>
<sst xmlns="http://schemas.openxmlformats.org/spreadsheetml/2006/main" count="313" uniqueCount="177">
  <si>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</si>
  <si>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</si>
  <si>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</si>
  <si>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</si>
  <si>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</si>
  <si>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</si>
  <si>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</si>
  <si>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</si>
  <si>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</si>
  <si>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</si>
  <si>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</si>
  <si>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В разделении уровней напряжения потребителей электрической энергии</t>
  </si>
  <si>
    <t>ВН</t>
  </si>
  <si>
    <t>СН1</t>
  </si>
  <si>
    <t>СН2</t>
  </si>
  <si>
    <t>НН</t>
  </si>
  <si>
    <t>Количество потребителей услуг сетевой 
организации, шт.</t>
  </si>
  <si>
    <t>Тип потребителей, шт.</t>
  </si>
  <si>
    <t>Юр. Лица</t>
  </si>
  <si>
    <t>Физ. Лица</t>
  </si>
  <si>
    <t>Наименование</t>
  </si>
  <si>
    <t>Наименование/период</t>
  </si>
  <si>
    <t>2018 год</t>
  </si>
  <si>
    <t>Кол-во точек поставки всего, шт.</t>
  </si>
  <si>
    <t>ВУ в многоквартирные дома</t>
  </si>
  <si>
    <t>ПУ с возможностью дистанционного сбора данных</t>
  </si>
  <si>
    <t>Бесхозяйные объекты</t>
  </si>
  <si>
    <t>Длина ВЛ, км</t>
  </si>
  <si>
    <t>Длина КЛ, км</t>
  </si>
  <si>
    <t>Подстанции</t>
  </si>
  <si>
    <t>110 кВ</t>
  </si>
  <si>
    <t>35 кВ</t>
  </si>
  <si>
    <t>6(10) кВ</t>
  </si>
  <si>
    <t>Уровень физического износа ВЛ, км</t>
  </si>
  <si>
    <t>Уровень физического износа КЛ, км</t>
  </si>
  <si>
    <t>Уровень физического износа подстанций</t>
  </si>
  <si>
    <t>2. Информация о качестве услуг по передаче электрический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</si>
  <si>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</si>
  <si>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</si>
  <si>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</si>
  <si>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</si>
  <si>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</si>
  <si>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</si>
  <si>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</si>
  <si>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</si>
  <si>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</si>
  <si>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</si>
  <si>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</si>
  <si>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</si>
  <si>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</si>
  <si>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</si>
  <si>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</si>
  <si>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</si>
  <si>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</si>
  <si>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</si>
  <si>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</si>
  <si>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</si>
  <si>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</si>
  <si>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</si>
  <si>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</si>
  <si>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SAIDI ПЛАН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</si>
  <si>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SAIFI ПЛАН</t>
    </r>
    <r>
      <rPr>
        <sz val="10"/>
        <color indexed="8"/>
        <rFont val="Arial"/>
        <family val="2"/>
      </rPr>
      <t>)</t>
    </r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</si>
  <si>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</si>
  <si>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</si>
  <si>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</si>
  <si>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</si>
  <si>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</si>
  <si>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</si>
  <si>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</si>
  <si>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</si>
  <si>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</si>
  <si>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</si>
  <si>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</si>
  <si>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</si>
  <si>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</si>
  <si>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</si>
  <si>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</si>
  <si>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</si>
  <si>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</si>
  <si>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</si>
  <si>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</si>
  <si>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</si>
  <si>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</si>
  <si>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</si>
  <si>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</si>
  <si>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</si>
  <si>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</si>
  <si>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</si>
  <si>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</si>
  <si>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</si>
  <si>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</si>
  <si>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</si>
  <si>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</si>
  <si>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Динамика изменения показа-теля, %</t>
  </si>
  <si>
    <t>7.1.</t>
  </si>
  <si>
    <t>7.2.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</si>
  <si>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</si>
  <si>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</si>
  <si>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</si>
  <si>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</si>
  <si>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</si>
  <si>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</si>
  <si>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</si>
  <si>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</si>
  <si>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</si>
  <si>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</si>
  <si>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</si>
  <si>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</si>
  <si>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</si>
  <si>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</si>
  <si>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</si>
  <si>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</si>
  <si>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</si>
  <si>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</si>
  <si>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</si>
  <si>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</si>
  <si>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</si>
  <si>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</si>
  <si>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</si>
  <si>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</si>
  <si>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</si>
  <si>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</si>
  <si>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</si>
  <si>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</si>
  <si>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</si>
  <si>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</si>
  <si>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</si>
  <si>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</si>
  <si>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</si>
  <si>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</si>
  <si>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</si>
  <si>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</si>
  <si>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</si>
  <si>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осуществление технологичес-кого присоединения</t>
  </si>
  <si>
    <t>1.5.</t>
  </si>
  <si>
    <t>1.6.</t>
  </si>
  <si>
    <t>2.5.</t>
  </si>
  <si>
    <t>2.6.</t>
  </si>
  <si>
    <t>по технологическо-му присоединению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</si>
  <si>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</si>
  <si>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</si>
  <si>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</si>
  <si>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</si>
  <si>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</si>
  <si>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</si>
  <si>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</si>
  <si>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</si>
  <si>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</si>
  <si>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Адрес местонахож-дения</t>
  </si>
  <si>
    <t>Предостав-ляемые услуги</t>
  </si>
  <si>
    <t>Аренда</t>
  </si>
  <si>
    <t>Услуги по передаче электри-ческой энергии; Технологи-ческое присоеди-нение</t>
  </si>
  <si>
    <t>4.3. Информация о заочном обслуживании потребителей посредством телефонной связи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</si>
  <si>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</si>
  <si>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</si>
  <si>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</si>
  <si>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</si>
  <si>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</si>
  <si>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</si>
  <si>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</si>
  <si>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</si>
  <si>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Наибольшее число обращений связано с подготовкой отчетных данных за оказанные услуги по передаче электрической энергии</t>
  </si>
  <si>
    <t>4.5. Дополнительные услуги отсутствуют.</t>
  </si>
  <si>
    <t>ООО "Юг сети"</t>
  </si>
  <si>
    <t>Пн - Пт: с 08.00 до 17.00;         Сб, Вс - выходные</t>
  </si>
  <si>
    <t>8(800)200-71-83, (846)313-35-96. ugsety63@yandex.ru</t>
  </si>
  <si>
    <t>ООО"Юг сети" с 16.11.2017г. является территориальной сетевой организацией в сфере электроэнергетике и осуществляет эксплуатацию электросетевого хозяйства на территории мкр. Южный город, Волжский муниципальный район.</t>
  </si>
  <si>
    <t>2019 год</t>
  </si>
  <si>
    <t>Величина</t>
  </si>
  <si>
    <t>2020 год</t>
  </si>
  <si>
    <r>
      <t>Показатель средней частоты прекращений передачи электрической энергии (</t>
    </r>
    <r>
      <rPr>
        <sz val="12"/>
        <color indexed="8"/>
        <rFont val="Arial"/>
        <family val="2"/>
      </rPr>
      <t>П</t>
    </r>
    <r>
      <rPr>
        <sz val="8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</si>
  <si>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>2021 год</t>
  </si>
  <si>
    <t>Динамика по отношению к 2020 году,%</t>
  </si>
  <si>
    <t>443045, Самарская область, г. Самара, ул. Печерская, д. 20а, к.6</t>
  </si>
  <si>
    <t>Свободная для технологического присоединения потребителей трансформаторная мощность по центрам питания ниже 35 кВ отсутствует</t>
  </si>
  <si>
    <t>2 мин</t>
  </si>
  <si>
    <t>(846) 250-07-21, (846)313-35-96.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</si>
</sst>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dd/mm/yy;@"/>
    <numFmt numFmtId="178" formatCode="#,##0_ ;\-#,##0\ "/>
    <numFmt numFmtId="179" formatCode="_-* #,##0.0\ _₽_-;\-* #,##0.0\ _₽_-;_-* &quot;-&quot;??\ _₽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9" fontId="0" fillId="0" borderId="10" xfId="55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9" fontId="0" fillId="0" borderId="0" xfId="55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16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 wrapText="1"/>
    </xf>
    <xf numFmtId="16" fontId="41" fillId="0" borderId="10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9" fontId="0" fillId="0" borderId="15" xfId="55" applyFont="1" applyBorder="1" applyAlignment="1">
      <alignment horizontal="center" wrapText="1"/>
    </xf>
    <xf numFmtId="9" fontId="0" fillId="0" borderId="16" xfId="55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Alignment="1">
      <alignment horizontal="left" wrapText="1"/>
    </xf>
    <xf numFmtId="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7" xfId="55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600075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410575"/>
          <a:ext cx="600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409575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076575"/>
          <a:ext cx="409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381000</xdr:colOff>
      <xdr:row>5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076575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600075</xdr:colOff>
      <xdr:row>5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3076575"/>
          <a:ext cx="600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600075</xdr:colOff>
      <xdr:row>5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3076575"/>
          <a:ext cx="600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5"/>
  <sheetViews>
    <sheetView zoomScale="140" zoomScaleNormal="140" zoomScaleSheetLayoutView="90" zoomScalePageLayoutView="0" workbookViewId="0" topLeftCell="A34">
      <selection activeCell="E9" sqref="E9:F9"/>
    </sheetView>
  </sheetViews>
  <sheetFormatPr defaultColWidth="9.140625" defaultRowHeight="15"/>
  <cols>
    <col min="2" max="2" width="15.421875" style="0" customWidth="1"/>
    <col min="3" max="3" width="14.00390625" style="0" customWidth="1"/>
    <col min="4" max="6" width="10.57421875" style="0" customWidth="1"/>
    <col min="9" max="9" width="10.57421875" style="0" customWidth="1"/>
    <col min="13" max="13" width="11.57421875" style="0" bestFit="1" customWidth="1"/>
  </cols>
  <sheetData>
    <row r="3" ht="15">
      <c r="B3" s="15" t="s">
        <v>0</v>
      </c>
    </row>
    <row r="5" spans="2:14" ht="49.5" customHeight="1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4" ht="15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77.25" customHeight="1">
      <c r="B7" s="78" t="s">
        <v>21</v>
      </c>
      <c r="C7" s="9" t="s">
        <v>16</v>
      </c>
      <c r="D7" s="72" t="s">
        <v>6</v>
      </c>
      <c r="E7" s="72"/>
      <c r="F7" s="72"/>
      <c r="G7" s="72" t="s">
        <v>11</v>
      </c>
      <c r="H7" s="72"/>
      <c r="I7" s="72"/>
      <c r="J7" s="72"/>
      <c r="K7" s="72" t="s">
        <v>17</v>
      </c>
      <c r="L7" s="72"/>
      <c r="M7" s="3"/>
      <c r="N7" s="3"/>
    </row>
    <row r="8" spans="2:14" ht="51.75" customHeight="1">
      <c r="B8" s="78"/>
      <c r="C8" s="9" t="s">
        <v>5</v>
      </c>
      <c r="D8" s="8" t="s">
        <v>7</v>
      </c>
      <c r="E8" s="8" t="s">
        <v>8</v>
      </c>
      <c r="F8" s="8" t="s">
        <v>9</v>
      </c>
      <c r="G8" s="44" t="s">
        <v>12</v>
      </c>
      <c r="H8" s="44" t="s">
        <v>13</v>
      </c>
      <c r="I8" s="44" t="s">
        <v>14</v>
      </c>
      <c r="J8" s="44" t="s">
        <v>15</v>
      </c>
      <c r="K8" s="44" t="s">
        <v>18</v>
      </c>
      <c r="L8" s="44" t="s">
        <v>19</v>
      </c>
      <c r="M8" s="3"/>
      <c r="N8" s="3"/>
    </row>
    <row r="9" spans="2:14" ht="27.75" customHeight="1">
      <c r="B9" s="45" t="s">
        <v>171</v>
      </c>
      <c r="C9" s="64">
        <v>41</v>
      </c>
      <c r="D9" s="59">
        <v>0</v>
      </c>
      <c r="E9" s="59">
        <v>19</v>
      </c>
      <c r="F9" s="59">
        <v>22</v>
      </c>
      <c r="G9" s="66">
        <v>0</v>
      </c>
      <c r="H9" s="66">
        <v>0</v>
      </c>
      <c r="I9" s="66">
        <v>19</v>
      </c>
      <c r="J9" s="66">
        <v>22</v>
      </c>
      <c r="K9" s="66">
        <v>31</v>
      </c>
      <c r="L9" s="66">
        <v>10</v>
      </c>
      <c r="M9" s="65"/>
      <c r="N9" s="65"/>
    </row>
    <row r="10" spans="2:14" ht="27.75" customHeight="1">
      <c r="B10" s="45" t="s">
        <v>169</v>
      </c>
      <c r="C10" s="63">
        <f>E10+F10</f>
        <v>37</v>
      </c>
      <c r="D10" s="48">
        <v>0</v>
      </c>
      <c r="E10" s="59">
        <v>15</v>
      </c>
      <c r="F10" s="59">
        <v>22</v>
      </c>
      <c r="G10" s="48">
        <v>0</v>
      </c>
      <c r="H10" s="48">
        <v>0</v>
      </c>
      <c r="I10" s="57">
        <v>13</v>
      </c>
      <c r="J10" s="57">
        <v>24</v>
      </c>
      <c r="K10" s="57">
        <v>31</v>
      </c>
      <c r="L10" s="57">
        <v>6</v>
      </c>
      <c r="M10" s="52"/>
      <c r="N10" s="52"/>
    </row>
    <row r="11" spans="2:14" ht="26.25" customHeight="1">
      <c r="B11" s="45" t="s">
        <v>167</v>
      </c>
      <c r="C11" s="49">
        <v>24</v>
      </c>
      <c r="D11" s="48">
        <v>0</v>
      </c>
      <c r="E11" s="48">
        <v>13</v>
      </c>
      <c r="F11" s="48">
        <f>C11-E11</f>
        <v>11</v>
      </c>
      <c r="G11" s="49">
        <v>0</v>
      </c>
      <c r="H11" s="49">
        <v>0</v>
      </c>
      <c r="I11" s="49">
        <v>9</v>
      </c>
      <c r="J11" s="49">
        <f>C11-I11</f>
        <v>15</v>
      </c>
      <c r="K11" s="49">
        <v>19</v>
      </c>
      <c r="L11" s="49">
        <v>5</v>
      </c>
      <c r="M11" s="42"/>
      <c r="N11" s="42"/>
    </row>
    <row r="12" spans="2:14" ht="21" customHeight="1">
      <c r="B12" s="5" t="s">
        <v>22</v>
      </c>
      <c r="C12" s="6">
        <v>21</v>
      </c>
      <c r="D12" s="6">
        <v>0</v>
      </c>
      <c r="E12" s="6">
        <v>12</v>
      </c>
      <c r="F12" s="6">
        <v>9</v>
      </c>
      <c r="G12" s="6">
        <v>0</v>
      </c>
      <c r="H12" s="6">
        <v>0</v>
      </c>
      <c r="I12" s="47">
        <v>7</v>
      </c>
      <c r="J12" s="47">
        <v>14</v>
      </c>
      <c r="K12" s="47">
        <v>21</v>
      </c>
      <c r="L12" s="47">
        <v>0</v>
      </c>
      <c r="M12" s="3"/>
      <c r="N12" s="3"/>
    </row>
    <row r="13" spans="2:14" ht="42.75" customHeight="1">
      <c r="B13" s="5" t="s">
        <v>172</v>
      </c>
      <c r="C13" s="7">
        <f>(C9-C10)/C9</f>
        <v>0.0975609756097561</v>
      </c>
      <c r="D13" s="7">
        <v>0</v>
      </c>
      <c r="E13" s="7">
        <f>(E9-E10)/E9</f>
        <v>0.21052631578947367</v>
      </c>
      <c r="F13" s="7">
        <f>(F9-F10)/F9</f>
        <v>0</v>
      </c>
      <c r="G13" s="7">
        <v>0</v>
      </c>
      <c r="H13" s="7">
        <v>0</v>
      </c>
      <c r="I13" s="7">
        <f>(I9-I10)/I9</f>
        <v>0.3157894736842105</v>
      </c>
      <c r="J13" s="7">
        <f>(J9-J10)/J9</f>
        <v>-0.09090909090909091</v>
      </c>
      <c r="K13" s="7">
        <f>(K9-K10)/K9</f>
        <v>0</v>
      </c>
      <c r="L13" s="7">
        <f>(L9-L10)/L9</f>
        <v>0.4</v>
      </c>
      <c r="M13" s="3"/>
      <c r="N13" s="3"/>
    </row>
    <row r="14" spans="2:14" ht="15.75" customHeight="1">
      <c r="B14" s="10"/>
      <c r="C14" s="11"/>
      <c r="D14" s="12"/>
      <c r="E14" s="12"/>
      <c r="F14" s="11"/>
      <c r="G14" s="12"/>
      <c r="H14" s="12"/>
      <c r="I14" s="11"/>
      <c r="J14" s="11"/>
      <c r="K14" s="11"/>
      <c r="L14" s="11"/>
      <c r="M14" s="3"/>
      <c r="N14" s="3"/>
    </row>
    <row r="15" spans="2:14" ht="64.5" customHeight="1">
      <c r="B15" s="71" t="s">
        <v>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2:14" ht="18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45.75" customHeight="1">
      <c r="B17" s="13" t="s">
        <v>21</v>
      </c>
      <c r="C17" s="9" t="s">
        <v>23</v>
      </c>
      <c r="D17" s="9" t="s">
        <v>19</v>
      </c>
      <c r="E17" s="9" t="s">
        <v>18</v>
      </c>
      <c r="F17" s="72" t="s">
        <v>24</v>
      </c>
      <c r="G17" s="72"/>
      <c r="H17" s="72" t="s">
        <v>26</v>
      </c>
      <c r="I17" s="72"/>
      <c r="J17" s="72" t="s">
        <v>25</v>
      </c>
      <c r="K17" s="72"/>
      <c r="L17" s="72"/>
      <c r="M17" s="3"/>
      <c r="N17" s="3"/>
    </row>
    <row r="18" spans="2:14" ht="45.75" customHeight="1">
      <c r="B18" s="45" t="s">
        <v>171</v>
      </c>
      <c r="C18" s="64">
        <v>825</v>
      </c>
      <c r="D18" s="63">
        <v>14</v>
      </c>
      <c r="E18" s="63">
        <v>280</v>
      </c>
      <c r="F18" s="73">
        <v>531</v>
      </c>
      <c r="G18" s="74"/>
      <c r="H18" s="73">
        <v>0</v>
      </c>
      <c r="I18" s="74"/>
      <c r="J18" s="73">
        <v>0</v>
      </c>
      <c r="K18" s="75"/>
      <c r="L18" s="74"/>
      <c r="M18" s="65"/>
      <c r="N18" s="65"/>
    </row>
    <row r="19" spans="2:14" ht="23.25" customHeight="1">
      <c r="B19" s="45" t="s">
        <v>169</v>
      </c>
      <c r="C19" s="63">
        <v>795</v>
      </c>
      <c r="D19" s="62">
        <v>10</v>
      </c>
      <c r="E19" s="62">
        <v>299</v>
      </c>
      <c r="F19" s="73">
        <v>486</v>
      </c>
      <c r="G19" s="74"/>
      <c r="H19" s="76">
        <v>0</v>
      </c>
      <c r="I19" s="77"/>
      <c r="J19" s="76">
        <v>0</v>
      </c>
      <c r="K19" s="81"/>
      <c r="L19" s="77"/>
      <c r="M19" s="52"/>
      <c r="N19" s="52"/>
    </row>
    <row r="20" spans="2:14" ht="24.75" customHeight="1">
      <c r="B20" s="45" t="s">
        <v>167</v>
      </c>
      <c r="C20" s="49">
        <v>624</v>
      </c>
      <c r="D20" s="49">
        <v>8</v>
      </c>
      <c r="E20" s="49">
        <v>241</v>
      </c>
      <c r="F20" s="76">
        <f>C20-D20-E20</f>
        <v>375</v>
      </c>
      <c r="G20" s="77"/>
      <c r="H20" s="76">
        <v>0</v>
      </c>
      <c r="I20" s="77"/>
      <c r="J20" s="76">
        <v>0</v>
      </c>
      <c r="K20" s="81"/>
      <c r="L20" s="77"/>
      <c r="M20" s="42"/>
      <c r="N20" s="42"/>
    </row>
    <row r="21" spans="2:14" ht="16.5" customHeight="1">
      <c r="B21" s="5" t="s">
        <v>22</v>
      </c>
      <c r="C21" s="6">
        <v>580</v>
      </c>
      <c r="D21" s="6">
        <v>0</v>
      </c>
      <c r="E21" s="6">
        <v>211</v>
      </c>
      <c r="F21" s="83">
        <f>C21-E21</f>
        <v>369</v>
      </c>
      <c r="G21" s="83"/>
      <c r="H21" s="83">
        <v>0</v>
      </c>
      <c r="I21" s="83"/>
      <c r="J21" s="83">
        <v>0</v>
      </c>
      <c r="K21" s="83"/>
      <c r="L21" s="83"/>
      <c r="M21" s="3"/>
      <c r="N21" s="3"/>
    </row>
    <row r="22" spans="2:14" ht="51" customHeight="1">
      <c r="B22" s="5" t="s">
        <v>172</v>
      </c>
      <c r="C22" s="7">
        <f>(C18-C19)/C18</f>
        <v>0.03636363636363636</v>
      </c>
      <c r="D22" s="7">
        <f>(D18-D19)/D18</f>
        <v>0.2857142857142857</v>
      </c>
      <c r="E22" s="7">
        <f>(E18-E19)/E18</f>
        <v>-0.06785714285714285</v>
      </c>
      <c r="F22" s="85" t="e">
        <v>#DIV/0!</v>
      </c>
      <c r="G22" s="85"/>
      <c r="H22" s="79" t="e">
        <v>#DIV/0!</v>
      </c>
      <c r="I22" s="80"/>
      <c r="J22" s="79" t="e">
        <v>#DIV/0!</v>
      </c>
      <c r="K22" s="87"/>
      <c r="L22" s="80"/>
      <c r="M22" s="3"/>
      <c r="N22" s="3"/>
    </row>
    <row r="23" spans="2:14" ht="16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50.25" customHeight="1">
      <c r="B24" s="71" t="s">
        <v>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 ht="15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34.5" customHeight="1">
      <c r="B26" s="86" t="s">
        <v>21</v>
      </c>
      <c r="C26" s="82" t="s">
        <v>27</v>
      </c>
      <c r="D26" s="82"/>
      <c r="E26" s="82"/>
      <c r="F26" s="82"/>
      <c r="G26" s="82" t="s">
        <v>28</v>
      </c>
      <c r="H26" s="82"/>
      <c r="I26" s="82"/>
      <c r="J26" s="82"/>
      <c r="K26" s="82" t="s">
        <v>29</v>
      </c>
      <c r="L26" s="82"/>
      <c r="M26" s="82"/>
      <c r="N26" s="4"/>
    </row>
    <row r="27" spans="2:14" ht="15.75" customHeight="1">
      <c r="B27" s="86"/>
      <c r="C27" s="14" t="s">
        <v>12</v>
      </c>
      <c r="D27" s="14" t="s">
        <v>13</v>
      </c>
      <c r="E27" s="14" t="s">
        <v>14</v>
      </c>
      <c r="F27" s="14" t="s">
        <v>15</v>
      </c>
      <c r="G27" s="14" t="s">
        <v>12</v>
      </c>
      <c r="H27" s="14" t="s">
        <v>13</v>
      </c>
      <c r="I27" s="14" t="s">
        <v>14</v>
      </c>
      <c r="J27" s="14" t="s">
        <v>15</v>
      </c>
      <c r="K27" s="14" t="s">
        <v>30</v>
      </c>
      <c r="L27" s="14" t="s">
        <v>31</v>
      </c>
      <c r="M27" s="14" t="s">
        <v>32</v>
      </c>
      <c r="N27" s="3"/>
    </row>
    <row r="28" spans="2:14" ht="15.75" customHeight="1">
      <c r="B28" s="45" t="s">
        <v>171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57.301</v>
      </c>
      <c r="J28" s="63">
        <v>28.024</v>
      </c>
      <c r="K28" s="63">
        <v>0</v>
      </c>
      <c r="L28" s="63">
        <v>0</v>
      </c>
      <c r="M28" s="63">
        <v>38</v>
      </c>
      <c r="N28" s="65"/>
    </row>
    <row r="29" spans="2:14" ht="15.75" customHeight="1">
      <c r="B29" s="45" t="s">
        <v>169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5">
        <v>56.1808</v>
      </c>
      <c r="J29" s="51">
        <v>26.895</v>
      </c>
      <c r="K29" s="50">
        <v>0</v>
      </c>
      <c r="L29" s="50">
        <v>0</v>
      </c>
      <c r="M29" s="51">
        <v>35</v>
      </c>
      <c r="N29" s="52"/>
    </row>
    <row r="30" spans="2:14" ht="15.75" customHeight="1">
      <c r="B30" s="45" t="s">
        <v>167</v>
      </c>
      <c r="C30" s="40">
        <v>0</v>
      </c>
      <c r="D30" s="40">
        <v>0</v>
      </c>
      <c r="E30" s="40">
        <v>0</v>
      </c>
      <c r="F30" s="40">
        <v>0</v>
      </c>
      <c r="G30" s="41">
        <v>0</v>
      </c>
      <c r="H30" s="41">
        <v>0</v>
      </c>
      <c r="I30" s="41">
        <v>34.473</v>
      </c>
      <c r="J30" s="41">
        <v>21.635</v>
      </c>
      <c r="K30" s="41">
        <v>0</v>
      </c>
      <c r="L30" s="41">
        <v>0</v>
      </c>
      <c r="M30" s="41">
        <v>32</v>
      </c>
      <c r="N30" s="42"/>
    </row>
    <row r="31" spans="2:14" ht="15.75" customHeight="1">
      <c r="B31" s="5" t="s">
        <v>22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28.85</v>
      </c>
      <c r="J31" s="6">
        <v>20.39</v>
      </c>
      <c r="K31" s="6">
        <v>0</v>
      </c>
      <c r="L31" s="6">
        <v>0</v>
      </c>
      <c r="M31" s="6">
        <v>17</v>
      </c>
      <c r="N31" s="3"/>
    </row>
    <row r="32" spans="2:14" ht="48.75" customHeight="1">
      <c r="B32" s="5" t="s">
        <v>172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>(I28-I29)/I28</f>
        <v>0.019549397043681683</v>
      </c>
      <c r="J32" s="7">
        <f>(J28-J29)/J28</f>
        <v>0.04028689694547535</v>
      </c>
      <c r="K32" s="7">
        <v>0</v>
      </c>
      <c r="L32" s="7">
        <v>0</v>
      </c>
      <c r="M32" s="7">
        <f>(M28-M29)/M28</f>
        <v>0.07894736842105263</v>
      </c>
      <c r="N32" s="3"/>
    </row>
    <row r="33" spans="2:14" ht="15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46.5" customHeight="1">
      <c r="B34" s="71" t="s">
        <v>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6" spans="2:13" ht="28.5" customHeight="1">
      <c r="B36" s="78" t="s">
        <v>21</v>
      </c>
      <c r="C36" s="72" t="s">
        <v>33</v>
      </c>
      <c r="D36" s="72"/>
      <c r="E36" s="72"/>
      <c r="F36" s="72"/>
      <c r="G36" s="72" t="s">
        <v>34</v>
      </c>
      <c r="H36" s="72"/>
      <c r="I36" s="72"/>
      <c r="J36" s="72"/>
      <c r="K36" s="72" t="s">
        <v>35</v>
      </c>
      <c r="L36" s="72"/>
      <c r="M36" s="72"/>
    </row>
    <row r="37" spans="2:13" ht="15">
      <c r="B37" s="78"/>
      <c r="C37" s="9" t="s">
        <v>12</v>
      </c>
      <c r="D37" s="9" t="s">
        <v>13</v>
      </c>
      <c r="E37" s="9" t="s">
        <v>14</v>
      </c>
      <c r="F37" s="9" t="s">
        <v>15</v>
      </c>
      <c r="G37" s="9" t="s">
        <v>12</v>
      </c>
      <c r="H37" s="9" t="s">
        <v>13</v>
      </c>
      <c r="I37" s="9" t="s">
        <v>14</v>
      </c>
      <c r="J37" s="9" t="s">
        <v>15</v>
      </c>
      <c r="K37" s="9" t="s">
        <v>30</v>
      </c>
      <c r="L37" s="9" t="s">
        <v>31</v>
      </c>
      <c r="M37" s="9" t="s">
        <v>32</v>
      </c>
    </row>
    <row r="38" spans="2:13" ht="15">
      <c r="B38" s="45" t="s">
        <v>171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3.1</v>
      </c>
      <c r="J38" s="63">
        <v>3.1</v>
      </c>
      <c r="K38" s="63">
        <v>0</v>
      </c>
      <c r="L38" s="63">
        <v>0</v>
      </c>
      <c r="M38" s="63">
        <v>5.1</v>
      </c>
    </row>
    <row r="39" spans="2:13" ht="15">
      <c r="B39" s="45" t="s">
        <v>169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1">
        <v>3.05</v>
      </c>
      <c r="J39" s="51">
        <v>3.05</v>
      </c>
      <c r="K39" s="51">
        <v>0</v>
      </c>
      <c r="L39" s="51">
        <v>0</v>
      </c>
      <c r="M39" s="51">
        <v>5.05</v>
      </c>
    </row>
    <row r="40" spans="2:13" ht="15">
      <c r="B40" s="45" t="s">
        <v>167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56">
        <v>3</v>
      </c>
      <c r="J40" s="56">
        <v>3</v>
      </c>
      <c r="K40" s="51">
        <v>0</v>
      </c>
      <c r="L40" s="51">
        <v>0</v>
      </c>
      <c r="M40" s="56">
        <v>5</v>
      </c>
    </row>
    <row r="41" spans="2:13" ht="15">
      <c r="B41" s="5" t="s">
        <v>22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2.9</v>
      </c>
      <c r="J41" s="35">
        <v>2.9</v>
      </c>
      <c r="K41" s="6">
        <v>0</v>
      </c>
      <c r="L41" s="6">
        <v>0</v>
      </c>
      <c r="M41" s="6">
        <v>4.9</v>
      </c>
    </row>
    <row r="42" spans="2:13" ht="45">
      <c r="B42" s="5" t="s">
        <v>172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>(I38-I39)/I38</f>
        <v>0.016129032258064602</v>
      </c>
      <c r="J42" s="7">
        <f>(J38-J39)/J38</f>
        <v>0.016129032258064602</v>
      </c>
      <c r="K42" s="7">
        <v>0</v>
      </c>
      <c r="L42" s="7">
        <v>0</v>
      </c>
      <c r="M42" s="7">
        <f>(M38-M39)/M38</f>
        <v>0.009803921568627416</v>
      </c>
    </row>
    <row r="45" spans="2:13" ht="33.75" customHeight="1">
      <c r="B45" s="84" t="s">
        <v>166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</sheetData>
  <sheetProtection/>
  <mergeCells count="35">
    <mergeCell ref="B45:M45"/>
    <mergeCell ref="B36:B37"/>
    <mergeCell ref="C36:F36"/>
    <mergeCell ref="G36:J36"/>
    <mergeCell ref="K36:M36"/>
    <mergeCell ref="F22:G22"/>
    <mergeCell ref="B34:N34"/>
    <mergeCell ref="B26:B27"/>
    <mergeCell ref="J22:L22"/>
    <mergeCell ref="K26:M26"/>
    <mergeCell ref="C26:F26"/>
    <mergeCell ref="G26:J26"/>
    <mergeCell ref="F19:G19"/>
    <mergeCell ref="J17:L17"/>
    <mergeCell ref="F21:G21"/>
    <mergeCell ref="H21:I21"/>
    <mergeCell ref="J21:L21"/>
    <mergeCell ref="F20:G20"/>
    <mergeCell ref="J20:L20"/>
    <mergeCell ref="B7:B8"/>
    <mergeCell ref="H22:I22"/>
    <mergeCell ref="H19:I19"/>
    <mergeCell ref="J19:L19"/>
    <mergeCell ref="G7:J7"/>
    <mergeCell ref="K7:L7"/>
    <mergeCell ref="B5:N5"/>
    <mergeCell ref="B15:N15"/>
    <mergeCell ref="F17:G17"/>
    <mergeCell ref="H17:I17"/>
    <mergeCell ref="D7:F7"/>
    <mergeCell ref="B24:N24"/>
    <mergeCell ref="F18:G18"/>
    <mergeCell ref="H18:I18"/>
    <mergeCell ref="J18:L18"/>
    <mergeCell ref="H20:I20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1"/>
  <sheetViews>
    <sheetView zoomScalePageLayoutView="0" workbookViewId="0" topLeftCell="A4">
      <selection activeCell="F14" sqref="F14"/>
    </sheetView>
  </sheetViews>
  <sheetFormatPr defaultColWidth="9.140625" defaultRowHeight="15"/>
  <cols>
    <col min="3" max="3" width="43.57421875" style="0" customWidth="1"/>
    <col min="6" max="6" width="11.7109375" style="0" customWidth="1"/>
  </cols>
  <sheetData>
    <row r="3" ht="15">
      <c r="B3" s="2" t="s">
        <v>36</v>
      </c>
    </row>
    <row r="4" ht="15">
      <c r="B4" s="1"/>
    </row>
    <row r="5" spans="2:13" ht="48.75" customHeight="1">
      <c r="B5" s="71" t="s">
        <v>37</v>
      </c>
      <c r="C5" s="71"/>
      <c r="D5" s="71"/>
      <c r="E5" s="71"/>
      <c r="F5" s="71"/>
      <c r="G5" s="4"/>
      <c r="H5" s="4"/>
      <c r="I5" s="4"/>
      <c r="J5" s="4"/>
      <c r="K5" s="4"/>
      <c r="L5" s="4"/>
      <c r="M5" s="4"/>
    </row>
    <row r="7" spans="2:6" ht="15">
      <c r="B7" s="88" t="s">
        <v>38</v>
      </c>
      <c r="C7" s="88" t="s">
        <v>39</v>
      </c>
      <c r="D7" s="88" t="s">
        <v>40</v>
      </c>
      <c r="E7" s="88"/>
      <c r="F7" s="88"/>
    </row>
    <row r="8" spans="2:6" ht="51.75" customHeight="1">
      <c r="B8" s="88"/>
      <c r="C8" s="88"/>
      <c r="D8" s="34">
        <v>2020</v>
      </c>
      <c r="E8" s="34">
        <v>2021</v>
      </c>
      <c r="F8" s="34" t="s">
        <v>41</v>
      </c>
    </row>
    <row r="9" spans="2:6" ht="15">
      <c r="B9" s="25">
        <v>1</v>
      </c>
      <c r="C9" s="25">
        <v>2</v>
      </c>
      <c r="D9" s="25">
        <v>3</v>
      </c>
      <c r="E9" s="25">
        <v>4</v>
      </c>
      <c r="F9" s="25">
        <v>5</v>
      </c>
    </row>
    <row r="10" spans="2:6" ht="45" customHeight="1">
      <c r="B10" s="23">
        <v>1</v>
      </c>
      <c r="C10" s="22" t="s">
        <v>47</v>
      </c>
      <c r="D10" s="23">
        <v>0</v>
      </c>
      <c r="E10" s="23">
        <v>0</v>
      </c>
      <c r="F10" s="23">
        <v>0</v>
      </c>
    </row>
    <row r="11" spans="2:6" ht="15">
      <c r="B11" s="26" t="s">
        <v>48</v>
      </c>
      <c r="C11" s="27" t="s">
        <v>10</v>
      </c>
      <c r="D11" s="23">
        <v>0</v>
      </c>
      <c r="E11" s="23">
        <v>0</v>
      </c>
      <c r="F11" s="23">
        <v>0</v>
      </c>
    </row>
    <row r="12" spans="2:6" ht="15">
      <c r="B12" s="26" t="s">
        <v>49</v>
      </c>
      <c r="C12" s="27" t="s">
        <v>42</v>
      </c>
      <c r="D12" s="23">
        <v>0</v>
      </c>
      <c r="E12" s="23">
        <v>0</v>
      </c>
      <c r="F12" s="23">
        <v>0</v>
      </c>
    </row>
    <row r="13" spans="2:6" ht="15">
      <c r="B13" s="26" t="s">
        <v>50</v>
      </c>
      <c r="C13" s="27" t="s">
        <v>43</v>
      </c>
      <c r="D13" s="23">
        <v>0</v>
      </c>
      <c r="E13" s="23">
        <f>'табл2.2'!F8</f>
        <v>0</v>
      </c>
      <c r="F13" s="61">
        <v>0</v>
      </c>
    </row>
    <row r="14" spans="2:6" ht="15">
      <c r="B14" s="26" t="s">
        <v>51</v>
      </c>
      <c r="C14" s="27" t="s">
        <v>44</v>
      </c>
      <c r="D14" s="23">
        <v>0.00126</v>
      </c>
      <c r="E14" s="23">
        <f>'табл2.2'!G8</f>
        <v>0</v>
      </c>
      <c r="F14" s="46" t="e">
        <f>(E14-D14)/E14</f>
        <v>#DIV/0!</v>
      </c>
    </row>
    <row r="15" spans="2:6" ht="33.75" customHeight="1">
      <c r="B15" s="23">
        <v>2</v>
      </c>
      <c r="C15" s="22" t="s">
        <v>170</v>
      </c>
      <c r="D15" s="23">
        <v>0</v>
      </c>
      <c r="E15" s="23">
        <v>0</v>
      </c>
      <c r="F15" s="23">
        <v>0</v>
      </c>
    </row>
    <row r="16" spans="2:6" ht="15">
      <c r="B16" s="26" t="s">
        <v>52</v>
      </c>
      <c r="C16" s="27" t="s">
        <v>10</v>
      </c>
      <c r="D16" s="23">
        <v>0</v>
      </c>
      <c r="E16" s="23">
        <v>0</v>
      </c>
      <c r="F16" s="23">
        <v>0</v>
      </c>
    </row>
    <row r="17" spans="2:6" ht="15">
      <c r="B17" s="26" t="s">
        <v>53</v>
      </c>
      <c r="C17" s="27" t="s">
        <v>42</v>
      </c>
      <c r="D17" s="23">
        <v>0</v>
      </c>
      <c r="E17" s="23">
        <v>0</v>
      </c>
      <c r="F17" s="23">
        <v>0</v>
      </c>
    </row>
    <row r="18" spans="2:6" ht="15">
      <c r="B18" s="26" t="s">
        <v>54</v>
      </c>
      <c r="C18" s="27" t="s">
        <v>43</v>
      </c>
      <c r="D18" s="23">
        <v>0</v>
      </c>
      <c r="E18" s="23">
        <f>'табл2.2'!J8</f>
        <v>0</v>
      </c>
      <c r="F18" s="61">
        <v>0</v>
      </c>
    </row>
    <row r="19" spans="2:6" ht="15">
      <c r="B19" s="26" t="s">
        <v>55</v>
      </c>
      <c r="C19" s="27" t="s">
        <v>44</v>
      </c>
      <c r="D19" s="23">
        <v>0.00252</v>
      </c>
      <c r="E19" s="23">
        <f>'табл2.2'!K8</f>
        <v>0</v>
      </c>
      <c r="F19" s="46" t="e">
        <f>(E19-D19)/E19</f>
        <v>#DIV/0!</v>
      </c>
    </row>
    <row r="20" spans="2:6" ht="99" customHeight="1">
      <c r="B20" s="23">
        <v>3</v>
      </c>
      <c r="C20" s="22" t="s">
        <v>60</v>
      </c>
      <c r="D20" s="23">
        <v>0</v>
      </c>
      <c r="E20" s="23">
        <v>0</v>
      </c>
      <c r="F20" s="23">
        <v>0</v>
      </c>
    </row>
    <row r="21" spans="2:6" ht="15">
      <c r="B21" s="26" t="s">
        <v>56</v>
      </c>
      <c r="C21" s="27" t="s">
        <v>10</v>
      </c>
      <c r="D21" s="23">
        <v>0</v>
      </c>
      <c r="E21" s="23">
        <v>0</v>
      </c>
      <c r="F21" s="23">
        <v>0</v>
      </c>
    </row>
    <row r="22" spans="2:6" ht="15">
      <c r="B22" s="26" t="s">
        <v>57</v>
      </c>
      <c r="C22" s="27" t="s">
        <v>42</v>
      </c>
      <c r="D22" s="23">
        <v>0</v>
      </c>
      <c r="E22" s="23">
        <v>0</v>
      </c>
      <c r="F22" s="23">
        <v>0</v>
      </c>
    </row>
    <row r="23" spans="2:6" ht="15">
      <c r="B23" s="26" t="s">
        <v>58</v>
      </c>
      <c r="C23" s="27" t="s">
        <v>43</v>
      </c>
      <c r="D23" s="23">
        <v>0</v>
      </c>
      <c r="E23" s="61">
        <v>0</v>
      </c>
      <c r="F23" s="23">
        <v>0</v>
      </c>
    </row>
    <row r="24" spans="2:6" ht="15">
      <c r="B24" s="26" t="s">
        <v>59</v>
      </c>
      <c r="C24" s="27" t="s">
        <v>44</v>
      </c>
      <c r="D24" s="23">
        <v>2.2277</v>
      </c>
      <c r="E24" s="23">
        <f>'табл2.2'!O8</f>
        <v>0</v>
      </c>
      <c r="F24" s="23">
        <v>0</v>
      </c>
    </row>
    <row r="25" spans="2:6" ht="99" customHeight="1">
      <c r="B25" s="23">
        <v>4</v>
      </c>
      <c r="C25" s="22" t="s">
        <v>61</v>
      </c>
      <c r="D25" s="23">
        <v>0</v>
      </c>
      <c r="E25" s="23">
        <v>0</v>
      </c>
      <c r="F25" s="23">
        <v>0</v>
      </c>
    </row>
    <row r="26" spans="2:6" ht="15">
      <c r="B26" s="26" t="s">
        <v>62</v>
      </c>
      <c r="C26" s="27" t="s">
        <v>10</v>
      </c>
      <c r="D26" s="23">
        <v>0</v>
      </c>
      <c r="E26" s="23">
        <v>0</v>
      </c>
      <c r="F26" s="23">
        <v>0</v>
      </c>
    </row>
    <row r="27" spans="2:6" ht="15">
      <c r="B27" s="26" t="s">
        <v>63</v>
      </c>
      <c r="C27" s="27" t="s">
        <v>42</v>
      </c>
      <c r="D27" s="23">
        <v>0</v>
      </c>
      <c r="E27" s="23">
        <v>0</v>
      </c>
      <c r="F27" s="23">
        <v>0</v>
      </c>
    </row>
    <row r="28" spans="2:6" ht="15">
      <c r="B28" s="26" t="s">
        <v>64</v>
      </c>
      <c r="C28" s="27" t="s">
        <v>43</v>
      </c>
      <c r="D28" s="23">
        <v>0</v>
      </c>
      <c r="E28" s="61">
        <v>0</v>
      </c>
      <c r="F28" s="23">
        <v>0</v>
      </c>
    </row>
    <row r="29" spans="2:6" ht="15">
      <c r="B29" s="26" t="s">
        <v>65</v>
      </c>
      <c r="C29" s="27" t="s">
        <v>44</v>
      </c>
      <c r="D29" s="23">
        <v>0.5394</v>
      </c>
      <c r="E29" s="23">
        <f>'табл2.2'!S8</f>
        <v>0</v>
      </c>
      <c r="F29" s="23">
        <v>0</v>
      </c>
    </row>
    <row r="30" spans="2:6" ht="58.5" customHeight="1">
      <c r="B30" s="23">
        <v>5</v>
      </c>
      <c r="C30" s="22" t="s">
        <v>45</v>
      </c>
      <c r="D30" s="23">
        <v>0</v>
      </c>
      <c r="E30" s="23">
        <v>0</v>
      </c>
      <c r="F30" s="23">
        <v>0</v>
      </c>
    </row>
    <row r="31" spans="2:6" ht="75" customHeight="1">
      <c r="B31" s="26" t="s">
        <v>66</v>
      </c>
      <c r="C31" s="22" t="s">
        <v>46</v>
      </c>
      <c r="D31" s="23">
        <v>0</v>
      </c>
      <c r="E31" s="23">
        <v>0</v>
      </c>
      <c r="F31" s="23">
        <v>0</v>
      </c>
    </row>
  </sheetData>
  <sheetProtection/>
  <mergeCells count="4">
    <mergeCell ref="B5:F5"/>
    <mergeCell ref="B7:B8"/>
    <mergeCell ref="C7:C8"/>
    <mergeCell ref="D7:F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U9"/>
  <sheetViews>
    <sheetView zoomScale="120" zoomScaleNormal="120" zoomScalePageLayoutView="0" workbookViewId="0" topLeftCell="B1">
      <selection activeCell="Q13" sqref="Q13"/>
    </sheetView>
  </sheetViews>
  <sheetFormatPr defaultColWidth="9.140625" defaultRowHeight="15"/>
  <cols>
    <col min="3" max="3" width="13.421875" style="0" customWidth="1"/>
    <col min="20" max="20" width="27.421875" style="0" customWidth="1"/>
    <col min="21" max="21" width="27.00390625" style="0" customWidth="1"/>
  </cols>
  <sheetData>
    <row r="3" ht="15">
      <c r="B3" t="s">
        <v>67</v>
      </c>
    </row>
    <row r="5" spans="2:21" ht="182.25" customHeight="1">
      <c r="B5" s="89" t="s">
        <v>38</v>
      </c>
      <c r="C5" s="89" t="s">
        <v>68</v>
      </c>
      <c r="D5" s="89" t="s">
        <v>47</v>
      </c>
      <c r="E5" s="89"/>
      <c r="F5" s="89"/>
      <c r="G5" s="89"/>
      <c r="H5" s="89" t="s">
        <v>170</v>
      </c>
      <c r="I5" s="89"/>
      <c r="J5" s="89"/>
      <c r="K5" s="89"/>
      <c r="L5" s="89" t="s">
        <v>60</v>
      </c>
      <c r="M5" s="89"/>
      <c r="N5" s="89"/>
      <c r="O5" s="89"/>
      <c r="P5" s="89" t="s">
        <v>61</v>
      </c>
      <c r="Q5" s="89"/>
      <c r="R5" s="89"/>
      <c r="S5" s="89"/>
      <c r="T5" s="89" t="s">
        <v>69</v>
      </c>
      <c r="U5" s="89" t="s">
        <v>70</v>
      </c>
    </row>
    <row r="6" spans="2:21" ht="15">
      <c r="B6" s="89"/>
      <c r="C6" s="89"/>
      <c r="D6" s="25" t="s">
        <v>12</v>
      </c>
      <c r="E6" s="25" t="s">
        <v>13</v>
      </c>
      <c r="F6" s="25" t="s">
        <v>14</v>
      </c>
      <c r="G6" s="25" t="s">
        <v>15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12</v>
      </c>
      <c r="M6" s="25" t="s">
        <v>13</v>
      </c>
      <c r="N6" s="25" t="s">
        <v>14</v>
      </c>
      <c r="O6" s="25" t="s">
        <v>15</v>
      </c>
      <c r="P6" s="25" t="s">
        <v>12</v>
      </c>
      <c r="Q6" s="25" t="s">
        <v>13</v>
      </c>
      <c r="R6" s="25" t="s">
        <v>14</v>
      </c>
      <c r="S6" s="25" t="s">
        <v>15</v>
      </c>
      <c r="T6" s="89"/>
      <c r="U6" s="89"/>
    </row>
    <row r="7" spans="2:21" ht="15"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</row>
    <row r="8" spans="2:21" ht="25.5">
      <c r="B8" s="25">
        <v>1</v>
      </c>
      <c r="C8" s="20" t="s">
        <v>163</v>
      </c>
      <c r="D8" s="25">
        <v>0</v>
      </c>
      <c r="E8" s="25">
        <v>0</v>
      </c>
      <c r="F8" s="58">
        <v>0</v>
      </c>
      <c r="G8" s="60">
        <v>0</v>
      </c>
      <c r="H8" s="25">
        <v>0</v>
      </c>
      <c r="I8" s="25">
        <v>0</v>
      </c>
      <c r="J8" s="58">
        <v>0</v>
      </c>
      <c r="K8" s="60">
        <v>0</v>
      </c>
      <c r="L8" s="25">
        <v>0</v>
      </c>
      <c r="M8" s="25">
        <v>0</v>
      </c>
      <c r="N8" s="58">
        <v>0</v>
      </c>
      <c r="O8" s="60">
        <v>0</v>
      </c>
      <c r="P8" s="25">
        <v>0</v>
      </c>
      <c r="Q8" s="25">
        <v>0</v>
      </c>
      <c r="R8" s="58">
        <v>0</v>
      </c>
      <c r="S8" s="60">
        <v>0</v>
      </c>
      <c r="T8" s="25">
        <v>0</v>
      </c>
      <c r="U8" s="20"/>
    </row>
    <row r="9" spans="2:21" ht="38.25">
      <c r="B9" s="25">
        <v>1</v>
      </c>
      <c r="C9" s="20" t="s">
        <v>71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0"/>
    </row>
  </sheetData>
  <sheetProtection/>
  <mergeCells count="8">
    <mergeCell ref="T5:T6"/>
    <mergeCell ref="U5:U6"/>
    <mergeCell ref="B5:B6"/>
    <mergeCell ref="C5:C6"/>
    <mergeCell ref="D5:G5"/>
    <mergeCell ref="H5:K5"/>
    <mergeCell ref="L5:O5"/>
    <mergeCell ref="P5:S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X27"/>
  <sheetViews>
    <sheetView zoomScalePageLayoutView="0" workbookViewId="0" topLeftCell="A1">
      <selection activeCell="R18" sqref="R18"/>
    </sheetView>
  </sheetViews>
  <sheetFormatPr defaultColWidth="9.140625" defaultRowHeight="15"/>
  <cols>
    <col min="2" max="2" width="7.421875" style="0" customWidth="1"/>
    <col min="3" max="3" width="20.421875" style="0" customWidth="1"/>
    <col min="7" max="7" width="10.7109375" style="0" customWidth="1"/>
    <col min="11" max="11" width="10.140625" style="0" customWidth="1"/>
    <col min="15" max="15" width="10.7109375" style="0" customWidth="1"/>
    <col min="19" max="19" width="10.421875" style="0" customWidth="1"/>
    <col min="23" max="23" width="10.421875" style="0" customWidth="1"/>
  </cols>
  <sheetData>
    <row r="3" ht="15">
      <c r="B3" s="28" t="s">
        <v>72</v>
      </c>
    </row>
    <row r="5" spans="2:20" ht="74.25" customHeight="1">
      <c r="B5" s="71" t="s">
        <v>73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7" ht="15">
      <c r="B7" s="28" t="s">
        <v>174</v>
      </c>
    </row>
    <row r="8" ht="15">
      <c r="B8" s="28"/>
    </row>
    <row r="10" ht="15">
      <c r="B10" t="s">
        <v>74</v>
      </c>
    </row>
    <row r="12" spans="2:24" ht="15">
      <c r="B12" s="89" t="s">
        <v>38</v>
      </c>
      <c r="C12" s="89" t="s">
        <v>39</v>
      </c>
      <c r="D12" s="89" t="s">
        <v>75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 t="s">
        <v>5</v>
      </c>
    </row>
    <row r="13" spans="2:24" ht="25.5" customHeight="1">
      <c r="B13" s="89"/>
      <c r="C13" s="89"/>
      <c r="D13" s="89" t="s">
        <v>76</v>
      </c>
      <c r="E13" s="89"/>
      <c r="F13" s="89"/>
      <c r="G13" s="89"/>
      <c r="H13" s="89" t="s">
        <v>77</v>
      </c>
      <c r="I13" s="89"/>
      <c r="J13" s="89"/>
      <c r="K13" s="89"/>
      <c r="L13" s="89" t="s">
        <v>78</v>
      </c>
      <c r="M13" s="89"/>
      <c r="N13" s="89"/>
      <c r="O13" s="89"/>
      <c r="P13" s="89" t="s">
        <v>79</v>
      </c>
      <c r="Q13" s="89"/>
      <c r="R13" s="89"/>
      <c r="S13" s="89"/>
      <c r="T13" s="89" t="s">
        <v>80</v>
      </c>
      <c r="U13" s="89"/>
      <c r="V13" s="89"/>
      <c r="W13" s="89"/>
      <c r="X13" s="91"/>
    </row>
    <row r="14" spans="2:24" ht="55.5" customHeight="1">
      <c r="B14" s="89"/>
      <c r="C14" s="89"/>
      <c r="D14" s="67">
        <v>2019</v>
      </c>
      <c r="E14" s="67">
        <v>2020</v>
      </c>
      <c r="F14" s="53">
        <v>2021</v>
      </c>
      <c r="G14" s="25" t="s">
        <v>93</v>
      </c>
      <c r="H14" s="67">
        <v>2019</v>
      </c>
      <c r="I14" s="67">
        <v>2020</v>
      </c>
      <c r="J14" s="53">
        <v>2021</v>
      </c>
      <c r="K14" s="25" t="s">
        <v>93</v>
      </c>
      <c r="L14" s="67">
        <v>2019</v>
      </c>
      <c r="M14" s="67">
        <v>2020</v>
      </c>
      <c r="N14" s="67">
        <v>2021</v>
      </c>
      <c r="O14" s="25" t="s">
        <v>93</v>
      </c>
      <c r="P14" s="67">
        <v>2019</v>
      </c>
      <c r="Q14" s="67">
        <v>2020</v>
      </c>
      <c r="R14" s="67">
        <v>2021</v>
      </c>
      <c r="S14" s="25" t="s">
        <v>93</v>
      </c>
      <c r="T14" s="67">
        <v>2019</v>
      </c>
      <c r="U14" s="67">
        <v>2020</v>
      </c>
      <c r="V14" s="67">
        <v>2021</v>
      </c>
      <c r="W14" s="25" t="s">
        <v>93</v>
      </c>
      <c r="X14" s="92"/>
    </row>
    <row r="15" spans="2:24" ht="15">
      <c r="B15" s="25">
        <v>1</v>
      </c>
      <c r="C15" s="25">
        <v>2</v>
      </c>
      <c r="D15" s="25">
        <v>3</v>
      </c>
      <c r="E15" s="25">
        <v>4</v>
      </c>
      <c r="F15" s="53">
        <v>5</v>
      </c>
      <c r="G15" s="25">
        <f>F15+1</f>
        <v>6</v>
      </c>
      <c r="H15" s="53">
        <f aca="true" t="shared" si="0" ref="H15:X15">G15+1</f>
        <v>7</v>
      </c>
      <c r="I15" s="53">
        <f t="shared" si="0"/>
        <v>8</v>
      </c>
      <c r="J15" s="53">
        <f t="shared" si="0"/>
        <v>9</v>
      </c>
      <c r="K15" s="53">
        <f t="shared" si="0"/>
        <v>10</v>
      </c>
      <c r="L15" s="53">
        <f t="shared" si="0"/>
        <v>11</v>
      </c>
      <c r="M15" s="53">
        <f t="shared" si="0"/>
        <v>12</v>
      </c>
      <c r="N15" s="53">
        <f t="shared" si="0"/>
        <v>13</v>
      </c>
      <c r="O15" s="53">
        <f t="shared" si="0"/>
        <v>14</v>
      </c>
      <c r="P15" s="53">
        <f t="shared" si="0"/>
        <v>15</v>
      </c>
      <c r="Q15" s="53">
        <f t="shared" si="0"/>
        <v>16</v>
      </c>
      <c r="R15" s="53">
        <f t="shared" si="0"/>
        <v>17</v>
      </c>
      <c r="S15" s="53">
        <f t="shared" si="0"/>
        <v>18</v>
      </c>
      <c r="T15" s="53">
        <f t="shared" si="0"/>
        <v>19</v>
      </c>
      <c r="U15" s="53">
        <f t="shared" si="0"/>
        <v>20</v>
      </c>
      <c r="V15" s="53">
        <f t="shared" si="0"/>
        <v>21</v>
      </c>
      <c r="W15" s="53">
        <f t="shared" si="0"/>
        <v>22</v>
      </c>
      <c r="X15" s="53">
        <f t="shared" si="0"/>
        <v>23</v>
      </c>
    </row>
    <row r="16" spans="2:24" ht="65.25" customHeight="1">
      <c r="B16" s="25">
        <v>1</v>
      </c>
      <c r="C16" s="21" t="s">
        <v>82</v>
      </c>
      <c r="D16" s="68">
        <v>3</v>
      </c>
      <c r="E16" s="68">
        <v>26</v>
      </c>
      <c r="F16" s="54">
        <v>0</v>
      </c>
      <c r="G16" s="46">
        <v>0</v>
      </c>
      <c r="H16" s="68">
        <v>2</v>
      </c>
      <c r="I16" s="68">
        <v>0</v>
      </c>
      <c r="J16" s="54">
        <v>2</v>
      </c>
      <c r="K16" s="46">
        <f>(J16-I16)/J16*100</f>
        <v>100</v>
      </c>
      <c r="L16" s="68">
        <v>3</v>
      </c>
      <c r="M16" s="68">
        <v>8</v>
      </c>
      <c r="N16" s="54">
        <v>5</v>
      </c>
      <c r="O16" s="46">
        <f aca="true" t="shared" si="1" ref="O16:O27">(N16-M16)/N16*100</f>
        <v>-60</v>
      </c>
      <c r="P16" s="68">
        <v>2</v>
      </c>
      <c r="Q16" s="68">
        <v>42</v>
      </c>
      <c r="R16" s="54">
        <v>0</v>
      </c>
      <c r="S16" s="46">
        <v>0</v>
      </c>
      <c r="T16" s="23">
        <v>0</v>
      </c>
      <c r="U16" s="23">
        <v>0</v>
      </c>
      <c r="V16" s="54">
        <v>0</v>
      </c>
      <c r="W16" s="46">
        <v>0</v>
      </c>
      <c r="X16" s="23">
        <f>F16+J16+N16+R16</f>
        <v>7</v>
      </c>
    </row>
    <row r="17" spans="2:24" ht="126" customHeight="1">
      <c r="B17" s="25">
        <v>2</v>
      </c>
      <c r="C17" s="21" t="s">
        <v>83</v>
      </c>
      <c r="D17" s="68">
        <v>3</v>
      </c>
      <c r="E17" s="68">
        <v>26</v>
      </c>
      <c r="F17" s="54">
        <v>0</v>
      </c>
      <c r="G17" s="46">
        <v>0</v>
      </c>
      <c r="H17" s="68">
        <v>2</v>
      </c>
      <c r="I17" s="68">
        <v>0</v>
      </c>
      <c r="J17" s="54">
        <v>2</v>
      </c>
      <c r="K17" s="46">
        <f>(J17-I17)/J17*100</f>
        <v>100</v>
      </c>
      <c r="L17" s="68">
        <v>3</v>
      </c>
      <c r="M17" s="68">
        <v>8</v>
      </c>
      <c r="N17" s="54">
        <v>5</v>
      </c>
      <c r="O17" s="46">
        <f t="shared" si="1"/>
        <v>-60</v>
      </c>
      <c r="P17" s="68">
        <v>2</v>
      </c>
      <c r="Q17" s="68">
        <v>42</v>
      </c>
      <c r="R17" s="54">
        <v>0</v>
      </c>
      <c r="S17" s="46">
        <v>0</v>
      </c>
      <c r="T17" s="23">
        <v>0</v>
      </c>
      <c r="U17" s="23">
        <v>0</v>
      </c>
      <c r="V17" s="54">
        <v>0</v>
      </c>
      <c r="W17" s="46">
        <v>0</v>
      </c>
      <c r="X17" s="54">
        <f>F17+J17+N17+R17</f>
        <v>7</v>
      </c>
    </row>
    <row r="18" spans="2:24" ht="202.5" customHeight="1">
      <c r="B18" s="25">
        <v>3</v>
      </c>
      <c r="C18" s="20" t="s">
        <v>84</v>
      </c>
      <c r="D18" s="68">
        <v>0</v>
      </c>
      <c r="E18" s="68">
        <v>0</v>
      </c>
      <c r="F18" s="54">
        <v>0</v>
      </c>
      <c r="G18" s="46">
        <v>0</v>
      </c>
      <c r="H18" s="68">
        <v>0</v>
      </c>
      <c r="I18" s="68">
        <v>0</v>
      </c>
      <c r="J18" s="54">
        <v>0</v>
      </c>
      <c r="K18" s="46">
        <v>0</v>
      </c>
      <c r="L18" s="68">
        <v>0</v>
      </c>
      <c r="M18" s="68">
        <v>0</v>
      </c>
      <c r="N18" s="54">
        <v>0</v>
      </c>
      <c r="O18" s="46">
        <v>0</v>
      </c>
      <c r="P18" s="68">
        <v>0</v>
      </c>
      <c r="Q18" s="68">
        <v>0</v>
      </c>
      <c r="R18" s="54">
        <v>0</v>
      </c>
      <c r="S18" s="46">
        <v>0</v>
      </c>
      <c r="T18" s="23">
        <v>0</v>
      </c>
      <c r="U18" s="23">
        <v>0</v>
      </c>
      <c r="V18" s="54">
        <v>0</v>
      </c>
      <c r="W18" s="46">
        <v>0</v>
      </c>
      <c r="X18" s="23">
        <v>0</v>
      </c>
    </row>
    <row r="19" spans="2:24" ht="34.5" customHeight="1">
      <c r="B19" s="30" t="s">
        <v>56</v>
      </c>
      <c r="C19" s="20" t="s">
        <v>85</v>
      </c>
      <c r="D19" s="68">
        <v>0</v>
      </c>
      <c r="E19" s="68">
        <v>0</v>
      </c>
      <c r="F19" s="54">
        <v>0</v>
      </c>
      <c r="G19" s="46">
        <v>0</v>
      </c>
      <c r="H19" s="68">
        <v>0</v>
      </c>
      <c r="I19" s="68">
        <v>0</v>
      </c>
      <c r="J19" s="54">
        <v>0</v>
      </c>
      <c r="K19" s="46">
        <v>0</v>
      </c>
      <c r="L19" s="68">
        <v>0</v>
      </c>
      <c r="M19" s="68">
        <v>0</v>
      </c>
      <c r="N19" s="54">
        <v>0</v>
      </c>
      <c r="O19" s="46">
        <v>0</v>
      </c>
      <c r="P19" s="68">
        <v>0</v>
      </c>
      <c r="Q19" s="68">
        <v>0</v>
      </c>
      <c r="R19" s="54">
        <v>0</v>
      </c>
      <c r="S19" s="46">
        <v>0</v>
      </c>
      <c r="T19" s="23">
        <v>0</v>
      </c>
      <c r="U19" s="23">
        <v>0</v>
      </c>
      <c r="V19" s="54">
        <v>0</v>
      </c>
      <c r="W19" s="46">
        <v>0</v>
      </c>
      <c r="X19" s="23">
        <v>0</v>
      </c>
    </row>
    <row r="20" spans="2:24" ht="33" customHeight="1">
      <c r="B20" s="30" t="s">
        <v>57</v>
      </c>
      <c r="C20" s="20" t="s">
        <v>86</v>
      </c>
      <c r="D20" s="68">
        <v>0</v>
      </c>
      <c r="E20" s="68">
        <v>0</v>
      </c>
      <c r="F20" s="54">
        <v>0</v>
      </c>
      <c r="G20" s="46">
        <v>0</v>
      </c>
      <c r="H20" s="68">
        <v>0</v>
      </c>
      <c r="I20" s="68">
        <v>0</v>
      </c>
      <c r="J20" s="54">
        <v>0</v>
      </c>
      <c r="K20" s="46">
        <v>0</v>
      </c>
      <c r="L20" s="68">
        <v>0</v>
      </c>
      <c r="M20" s="68">
        <v>0</v>
      </c>
      <c r="N20" s="54">
        <v>0</v>
      </c>
      <c r="O20" s="46">
        <v>0</v>
      </c>
      <c r="P20" s="68">
        <v>0</v>
      </c>
      <c r="Q20" s="68">
        <v>0</v>
      </c>
      <c r="R20" s="54">
        <v>0</v>
      </c>
      <c r="S20" s="46">
        <v>0</v>
      </c>
      <c r="T20" s="23">
        <v>0</v>
      </c>
      <c r="U20" s="23">
        <v>0</v>
      </c>
      <c r="V20" s="54">
        <v>0</v>
      </c>
      <c r="W20" s="46">
        <v>0</v>
      </c>
      <c r="X20" s="23">
        <v>0</v>
      </c>
    </row>
    <row r="21" spans="2:24" s="39" customFormat="1" ht="126" customHeight="1">
      <c r="B21" s="36">
        <v>4</v>
      </c>
      <c r="C21" s="37" t="s">
        <v>87</v>
      </c>
      <c r="D21" s="38">
        <v>10</v>
      </c>
      <c r="E21" s="38">
        <v>7</v>
      </c>
      <c r="F21" s="38">
        <v>7</v>
      </c>
      <c r="G21" s="46">
        <v>0</v>
      </c>
      <c r="H21" s="38">
        <v>10</v>
      </c>
      <c r="I21" s="38">
        <v>10</v>
      </c>
      <c r="J21" s="38">
        <v>10</v>
      </c>
      <c r="K21" s="68">
        <v>0</v>
      </c>
      <c r="L21" s="38">
        <v>10</v>
      </c>
      <c r="M21" s="38">
        <v>10</v>
      </c>
      <c r="N21" s="38">
        <v>20</v>
      </c>
      <c r="O21" s="46">
        <f t="shared" si="1"/>
        <v>50</v>
      </c>
      <c r="P21" s="38">
        <v>10</v>
      </c>
      <c r="Q21" s="38">
        <v>10</v>
      </c>
      <c r="R21" s="38">
        <v>0</v>
      </c>
      <c r="S21" s="46">
        <v>0</v>
      </c>
      <c r="T21" s="38">
        <v>0</v>
      </c>
      <c r="U21" s="38">
        <v>0</v>
      </c>
      <c r="V21" s="38">
        <v>0</v>
      </c>
      <c r="W21" s="46">
        <v>0</v>
      </c>
      <c r="X21" s="38">
        <v>10</v>
      </c>
    </row>
    <row r="22" spans="2:24" ht="87" customHeight="1">
      <c r="B22" s="25">
        <v>5</v>
      </c>
      <c r="C22" s="20" t="s">
        <v>88</v>
      </c>
      <c r="D22" s="68">
        <f>D17</f>
        <v>3</v>
      </c>
      <c r="E22" s="68">
        <v>26</v>
      </c>
      <c r="F22" s="54">
        <v>0</v>
      </c>
      <c r="G22" s="46">
        <v>0</v>
      </c>
      <c r="H22" s="68">
        <f>H17</f>
        <v>2</v>
      </c>
      <c r="I22" s="68">
        <v>0</v>
      </c>
      <c r="J22" s="54">
        <f>J16</f>
        <v>2</v>
      </c>
      <c r="K22" s="46">
        <f>(J22-I22)/J22*100</f>
        <v>100</v>
      </c>
      <c r="L22" s="68">
        <f>L17</f>
        <v>3</v>
      </c>
      <c r="M22" s="68">
        <v>8</v>
      </c>
      <c r="N22" s="54">
        <f>N17</f>
        <v>5</v>
      </c>
      <c r="O22" s="46">
        <f t="shared" si="1"/>
        <v>-60</v>
      </c>
      <c r="P22" s="68">
        <f>P17</f>
        <v>2</v>
      </c>
      <c r="Q22" s="68">
        <f>Q16</f>
        <v>42</v>
      </c>
      <c r="R22" s="54">
        <v>0</v>
      </c>
      <c r="S22" s="46">
        <v>0</v>
      </c>
      <c r="T22" s="23">
        <v>0</v>
      </c>
      <c r="U22" s="23">
        <v>0</v>
      </c>
      <c r="V22" s="54">
        <v>0</v>
      </c>
      <c r="W22" s="46">
        <v>0</v>
      </c>
      <c r="X22" s="54">
        <f>F22+J22+N22+R22</f>
        <v>7</v>
      </c>
    </row>
    <row r="23" spans="2:24" ht="87.75" customHeight="1">
      <c r="B23" s="25">
        <v>6</v>
      </c>
      <c r="C23" s="20" t="s">
        <v>89</v>
      </c>
      <c r="D23" s="68">
        <v>4</v>
      </c>
      <c r="E23" s="68">
        <v>25</v>
      </c>
      <c r="F23" s="54">
        <v>1</v>
      </c>
      <c r="G23" s="46">
        <f>(F23-E23)/F23*100</f>
        <v>-2400</v>
      </c>
      <c r="H23" s="68">
        <v>2</v>
      </c>
      <c r="I23" s="68">
        <v>0</v>
      </c>
      <c r="J23" s="54">
        <v>0</v>
      </c>
      <c r="K23" s="46">
        <v>0</v>
      </c>
      <c r="L23" s="68">
        <v>1</v>
      </c>
      <c r="M23" s="68">
        <v>0</v>
      </c>
      <c r="N23" s="54">
        <v>3</v>
      </c>
      <c r="O23" s="46">
        <f t="shared" si="1"/>
        <v>100</v>
      </c>
      <c r="P23" s="68">
        <v>1</v>
      </c>
      <c r="Q23" s="68">
        <v>0</v>
      </c>
      <c r="R23" s="54">
        <v>0</v>
      </c>
      <c r="S23" s="46">
        <v>0</v>
      </c>
      <c r="T23" s="23">
        <v>0</v>
      </c>
      <c r="U23" s="23">
        <v>0</v>
      </c>
      <c r="V23" s="54">
        <v>0</v>
      </c>
      <c r="W23" s="46">
        <v>0</v>
      </c>
      <c r="X23" s="54">
        <f>F23+J23+N23+R23</f>
        <v>4</v>
      </c>
    </row>
    <row r="24" spans="2:24" ht="183.75" customHeight="1">
      <c r="B24" s="25">
        <v>7</v>
      </c>
      <c r="C24" s="20" t="s">
        <v>90</v>
      </c>
      <c r="D24" s="68">
        <v>0</v>
      </c>
      <c r="E24" s="68">
        <v>0</v>
      </c>
      <c r="F24" s="68">
        <v>0</v>
      </c>
      <c r="G24" s="46">
        <v>0</v>
      </c>
      <c r="H24" s="68">
        <v>0</v>
      </c>
      <c r="I24" s="68">
        <v>0</v>
      </c>
      <c r="J24" s="54">
        <v>0</v>
      </c>
      <c r="K24" s="68">
        <v>0</v>
      </c>
      <c r="L24" s="68">
        <v>0</v>
      </c>
      <c r="M24" s="68">
        <v>0</v>
      </c>
      <c r="N24" s="68">
        <v>0</v>
      </c>
      <c r="O24" s="46">
        <v>0</v>
      </c>
      <c r="P24" s="68">
        <v>0</v>
      </c>
      <c r="Q24" s="68">
        <v>0</v>
      </c>
      <c r="R24" s="68">
        <v>0</v>
      </c>
      <c r="S24" s="46">
        <v>0</v>
      </c>
      <c r="T24" s="23">
        <v>0</v>
      </c>
      <c r="U24" s="23">
        <v>0</v>
      </c>
      <c r="V24" s="54">
        <v>0</v>
      </c>
      <c r="W24" s="46">
        <v>0</v>
      </c>
      <c r="X24" s="54">
        <f>F24+J24+N24+R24</f>
        <v>0</v>
      </c>
    </row>
    <row r="25" spans="2:24" ht="36" customHeight="1">
      <c r="B25" s="30" t="s">
        <v>94</v>
      </c>
      <c r="C25" s="20" t="s">
        <v>85</v>
      </c>
      <c r="D25" s="68">
        <v>0</v>
      </c>
      <c r="E25" s="68">
        <v>0</v>
      </c>
      <c r="F25" s="68">
        <v>0</v>
      </c>
      <c r="G25" s="46">
        <v>0</v>
      </c>
      <c r="H25" s="68">
        <v>0</v>
      </c>
      <c r="I25" s="68">
        <v>0</v>
      </c>
      <c r="J25" s="54">
        <v>0</v>
      </c>
      <c r="K25" s="68">
        <v>0</v>
      </c>
      <c r="L25" s="68">
        <v>0</v>
      </c>
      <c r="M25" s="68">
        <v>0</v>
      </c>
      <c r="N25" s="68">
        <v>0</v>
      </c>
      <c r="O25" s="46">
        <v>0</v>
      </c>
      <c r="P25" s="68">
        <v>0</v>
      </c>
      <c r="Q25" s="68">
        <v>0</v>
      </c>
      <c r="R25" s="68">
        <v>0</v>
      </c>
      <c r="S25" s="46">
        <v>0</v>
      </c>
      <c r="T25" s="23">
        <v>0</v>
      </c>
      <c r="U25" s="23">
        <v>0</v>
      </c>
      <c r="V25" s="54">
        <v>0</v>
      </c>
      <c r="W25" s="46">
        <v>0</v>
      </c>
      <c r="X25" s="23">
        <v>0</v>
      </c>
    </row>
    <row r="26" spans="2:24" ht="23.25" customHeight="1">
      <c r="B26" s="30" t="s">
        <v>95</v>
      </c>
      <c r="C26" s="20" t="s">
        <v>91</v>
      </c>
      <c r="D26" s="68">
        <v>0</v>
      </c>
      <c r="E26" s="68">
        <v>0</v>
      </c>
      <c r="F26" s="68">
        <v>0</v>
      </c>
      <c r="G26" s="46">
        <v>0</v>
      </c>
      <c r="H26" s="68">
        <v>0</v>
      </c>
      <c r="I26" s="68">
        <v>0</v>
      </c>
      <c r="J26" s="54">
        <v>0</v>
      </c>
      <c r="K26" s="68">
        <v>0</v>
      </c>
      <c r="L26" s="68">
        <v>0</v>
      </c>
      <c r="M26" s="68">
        <v>0</v>
      </c>
      <c r="N26" s="68">
        <v>0</v>
      </c>
      <c r="O26" s="46">
        <v>0</v>
      </c>
      <c r="P26" s="68">
        <v>0</v>
      </c>
      <c r="Q26" s="68">
        <v>0</v>
      </c>
      <c r="R26" s="68">
        <v>0</v>
      </c>
      <c r="S26" s="46">
        <v>0</v>
      </c>
      <c r="T26" s="23">
        <v>0</v>
      </c>
      <c r="U26" s="23">
        <v>0</v>
      </c>
      <c r="V26" s="54">
        <v>0</v>
      </c>
      <c r="W26" s="46">
        <v>0</v>
      </c>
      <c r="X26" s="23">
        <v>0</v>
      </c>
    </row>
    <row r="27" spans="2:24" ht="123" customHeight="1">
      <c r="B27" s="25">
        <v>8</v>
      </c>
      <c r="C27" s="20" t="s">
        <v>92</v>
      </c>
      <c r="D27" s="68">
        <v>180</v>
      </c>
      <c r="E27" s="68">
        <v>180</v>
      </c>
      <c r="F27" s="68">
        <v>180</v>
      </c>
      <c r="G27" s="46">
        <f>(F27-E27)/F27*100</f>
        <v>0</v>
      </c>
      <c r="H27" s="68">
        <v>730</v>
      </c>
      <c r="I27" s="68">
        <v>730</v>
      </c>
      <c r="J27" s="54">
        <v>730</v>
      </c>
      <c r="K27" s="46">
        <f>(J27-I27)/J27*100</f>
        <v>0</v>
      </c>
      <c r="L27" s="68">
        <v>730</v>
      </c>
      <c r="M27" s="68">
        <v>730</v>
      </c>
      <c r="N27" s="68">
        <v>730</v>
      </c>
      <c r="O27" s="46">
        <f t="shared" si="1"/>
        <v>0</v>
      </c>
      <c r="P27" s="68">
        <v>730</v>
      </c>
      <c r="Q27" s="68">
        <v>730</v>
      </c>
      <c r="R27" s="68">
        <v>730</v>
      </c>
      <c r="S27" s="46">
        <f aca="true" t="shared" si="2" ref="S16:S27">(R27-Q27)/R27*100</f>
        <v>0</v>
      </c>
      <c r="T27" s="23">
        <v>0</v>
      </c>
      <c r="U27" s="23">
        <v>0</v>
      </c>
      <c r="V27" s="54">
        <v>0</v>
      </c>
      <c r="W27" s="46">
        <v>0</v>
      </c>
      <c r="X27" s="23">
        <f>G27</f>
        <v>0</v>
      </c>
    </row>
  </sheetData>
  <sheetProtection/>
  <mergeCells count="10">
    <mergeCell ref="X12:X14"/>
    <mergeCell ref="B5:T5"/>
    <mergeCell ref="B12:B14"/>
    <mergeCell ref="C12:C14"/>
    <mergeCell ref="D12:W12"/>
    <mergeCell ref="D13:G13"/>
    <mergeCell ref="H13:K13"/>
    <mergeCell ref="L13:O13"/>
    <mergeCell ref="P13:S13"/>
    <mergeCell ref="T13:W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23"/>
  <sheetViews>
    <sheetView zoomScalePageLayoutView="0" workbookViewId="0" topLeftCell="A1">
      <selection activeCell="P22" sqref="P22"/>
    </sheetView>
  </sheetViews>
  <sheetFormatPr defaultColWidth="9.140625" defaultRowHeight="15"/>
  <cols>
    <col min="2" max="2" width="14.140625" style="0" customWidth="1"/>
    <col min="3" max="3" width="15.00390625" style="0" customWidth="1"/>
    <col min="4" max="4" width="11.28125" style="0" customWidth="1"/>
    <col min="12" max="12" width="11.28125" style="0" customWidth="1"/>
  </cols>
  <sheetData>
    <row r="3" spans="2:13" ht="60.75" customHeight="1">
      <c r="B3" s="71" t="s">
        <v>96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4"/>
    </row>
    <row r="5" spans="2:12" ht="38.25" customHeight="1">
      <c r="B5" s="89" t="s">
        <v>97</v>
      </c>
      <c r="C5" s="89"/>
      <c r="D5" s="89"/>
      <c r="E5" s="89">
        <v>15</v>
      </c>
      <c r="F5" s="89"/>
      <c r="G5" s="89">
        <v>150</v>
      </c>
      <c r="H5" s="89"/>
      <c r="I5" s="89">
        <v>250</v>
      </c>
      <c r="J5" s="89"/>
      <c r="K5" s="89">
        <v>670</v>
      </c>
      <c r="L5" s="89"/>
    </row>
    <row r="6" spans="2:12" ht="15">
      <c r="B6" s="89" t="s">
        <v>98</v>
      </c>
      <c r="C6" s="89"/>
      <c r="D6" s="89"/>
      <c r="E6" s="25" t="s">
        <v>99</v>
      </c>
      <c r="F6" s="25" t="s">
        <v>100</v>
      </c>
      <c r="G6" s="25" t="s">
        <v>99</v>
      </c>
      <c r="H6" s="25" t="s">
        <v>100</v>
      </c>
      <c r="I6" s="25" t="s">
        <v>99</v>
      </c>
      <c r="J6" s="25" t="s">
        <v>100</v>
      </c>
      <c r="K6" s="25" t="s">
        <v>99</v>
      </c>
      <c r="L6" s="25" t="s">
        <v>100</v>
      </c>
    </row>
    <row r="7" spans="2:12" ht="63.75">
      <c r="B7" s="25" t="s">
        <v>101</v>
      </c>
      <c r="C7" s="25" t="s">
        <v>102</v>
      </c>
      <c r="D7" s="25" t="s">
        <v>103</v>
      </c>
      <c r="E7" s="20"/>
      <c r="F7" s="20"/>
      <c r="G7" s="20"/>
      <c r="H7" s="20"/>
      <c r="I7" s="20"/>
      <c r="J7" s="20"/>
      <c r="K7" s="20"/>
      <c r="L7" s="20"/>
    </row>
    <row r="8" spans="2:12" ht="21" customHeight="1">
      <c r="B8" s="93" t="s">
        <v>104</v>
      </c>
      <c r="C8" s="93" t="s">
        <v>105</v>
      </c>
      <c r="D8" s="18" t="s">
        <v>106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2:12" ht="15">
      <c r="B9" s="93"/>
      <c r="C9" s="93"/>
      <c r="D9" s="18" t="s">
        <v>107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</row>
    <row r="10" spans="2:12" ht="19.5" customHeight="1">
      <c r="B10" s="93"/>
      <c r="C10" s="93" t="s">
        <v>108</v>
      </c>
      <c r="D10" s="18" t="s">
        <v>106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2:12" ht="16.5" customHeight="1">
      <c r="B11" s="93"/>
      <c r="C11" s="93"/>
      <c r="D11" s="18" t="s">
        <v>107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5">
      <c r="B12" s="93">
        <v>750</v>
      </c>
      <c r="C12" s="93" t="s">
        <v>105</v>
      </c>
      <c r="D12" s="18" t="s">
        <v>106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2:12" ht="15">
      <c r="B13" s="93"/>
      <c r="C13" s="93"/>
      <c r="D13" s="18" t="s">
        <v>107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2:12" ht="15">
      <c r="B14" s="93"/>
      <c r="C14" s="93" t="s">
        <v>108</v>
      </c>
      <c r="D14" s="18" t="s">
        <v>106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2:12" ht="15">
      <c r="B15" s="93"/>
      <c r="C15" s="93"/>
      <c r="D15" s="18" t="s">
        <v>107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5">
      <c r="B16" s="93">
        <v>1000</v>
      </c>
      <c r="C16" s="93" t="s">
        <v>105</v>
      </c>
      <c r="D16" s="18" t="s">
        <v>106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ht="15">
      <c r="B17" s="93"/>
      <c r="C17" s="93"/>
      <c r="D17" s="18" t="s">
        <v>107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2:12" ht="15">
      <c r="B18" s="93"/>
      <c r="C18" s="93" t="s">
        <v>108</v>
      </c>
      <c r="D18" s="18" t="s">
        <v>106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15">
      <c r="B19" s="93"/>
      <c r="C19" s="93"/>
      <c r="D19" s="18" t="s">
        <v>107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5">
      <c r="B20" s="93">
        <v>1250</v>
      </c>
      <c r="C20" s="93" t="s">
        <v>105</v>
      </c>
      <c r="D20" s="18" t="s">
        <v>106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2:12" ht="15">
      <c r="B21" s="93"/>
      <c r="C21" s="93"/>
      <c r="D21" s="18" t="s">
        <v>107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2:12" ht="15">
      <c r="B22" s="93"/>
      <c r="C22" s="93" t="s">
        <v>108</v>
      </c>
      <c r="D22" s="18" t="s">
        <v>106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15">
      <c r="B23" s="93"/>
      <c r="C23" s="93"/>
      <c r="D23" s="18" t="s">
        <v>107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</sheetData>
  <sheetProtection/>
  <mergeCells count="19">
    <mergeCell ref="B16:B19"/>
    <mergeCell ref="C16:C17"/>
    <mergeCell ref="C18:C19"/>
    <mergeCell ref="B20:B23"/>
    <mergeCell ref="C20:C21"/>
    <mergeCell ref="C22:C23"/>
    <mergeCell ref="B6:D6"/>
    <mergeCell ref="B8:B11"/>
    <mergeCell ref="C8:C9"/>
    <mergeCell ref="C10:C11"/>
    <mergeCell ref="B12:B15"/>
    <mergeCell ref="C12:C13"/>
    <mergeCell ref="C14:C15"/>
    <mergeCell ref="B5:D5"/>
    <mergeCell ref="E5:F5"/>
    <mergeCell ref="G5:H5"/>
    <mergeCell ref="I5:J5"/>
    <mergeCell ref="K5:L5"/>
    <mergeCell ref="B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R31"/>
  <sheetViews>
    <sheetView zoomScalePageLayoutView="0" workbookViewId="0" topLeftCell="A2">
      <selection activeCell="F28" sqref="F28"/>
    </sheetView>
  </sheetViews>
  <sheetFormatPr defaultColWidth="9.140625" defaultRowHeight="15"/>
  <cols>
    <col min="2" max="2" width="6.421875" style="0" customWidth="1"/>
    <col min="3" max="3" width="14.28125" style="0" customWidth="1"/>
    <col min="6" max="6" width="11.28125" style="0" customWidth="1"/>
    <col min="9" max="9" width="11.00390625" style="0" customWidth="1"/>
    <col min="12" max="12" width="10.7109375" style="0" customWidth="1"/>
    <col min="15" max="15" width="10.8515625" style="0" customWidth="1"/>
    <col min="18" max="18" width="11.140625" style="0" customWidth="1"/>
  </cols>
  <sheetData>
    <row r="3" ht="15">
      <c r="B3" s="2" t="s">
        <v>109</v>
      </c>
    </row>
    <row r="5" spans="2:14" ht="82.5" customHeight="1">
      <c r="B5" s="71" t="s">
        <v>110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7" spans="2:18" ht="19.5" customHeight="1">
      <c r="B7" s="89" t="s">
        <v>38</v>
      </c>
      <c r="C7" s="89" t="s">
        <v>111</v>
      </c>
      <c r="D7" s="89" t="s">
        <v>112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2:18" ht="38.25" customHeight="1">
      <c r="B8" s="89"/>
      <c r="C8" s="89"/>
      <c r="D8" s="89" t="s">
        <v>113</v>
      </c>
      <c r="E8" s="89"/>
      <c r="F8" s="89"/>
      <c r="G8" s="89" t="s">
        <v>114</v>
      </c>
      <c r="H8" s="89"/>
      <c r="I8" s="89"/>
      <c r="J8" s="89" t="s">
        <v>115</v>
      </c>
      <c r="K8" s="89"/>
      <c r="L8" s="89"/>
      <c r="M8" s="89" t="s">
        <v>116</v>
      </c>
      <c r="N8" s="89"/>
      <c r="O8" s="89"/>
      <c r="P8" s="89" t="s">
        <v>117</v>
      </c>
      <c r="Q8" s="89"/>
      <c r="R8" s="89"/>
    </row>
    <row r="9" spans="2:18" ht="58.5" customHeight="1">
      <c r="B9" s="20"/>
      <c r="C9" s="20"/>
      <c r="D9" s="25">
        <v>2020</v>
      </c>
      <c r="E9" s="25">
        <v>2021</v>
      </c>
      <c r="F9" s="25" t="s">
        <v>81</v>
      </c>
      <c r="G9" s="69">
        <v>2020</v>
      </c>
      <c r="H9" s="69">
        <v>2021</v>
      </c>
      <c r="I9" s="25" t="s">
        <v>81</v>
      </c>
      <c r="J9" s="69">
        <v>2020</v>
      </c>
      <c r="K9" s="69">
        <v>2021</v>
      </c>
      <c r="L9" s="25" t="s">
        <v>81</v>
      </c>
      <c r="M9" s="69">
        <v>2020</v>
      </c>
      <c r="N9" s="69">
        <v>2021</v>
      </c>
      <c r="O9" s="25" t="s">
        <v>81</v>
      </c>
      <c r="P9" s="69">
        <v>2020</v>
      </c>
      <c r="Q9" s="69">
        <v>2021</v>
      </c>
      <c r="R9" s="25" t="s">
        <v>81</v>
      </c>
    </row>
    <row r="10" spans="2:18" ht="15"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</row>
    <row r="11" spans="2:18" ht="56.25" customHeight="1">
      <c r="B11" s="25">
        <v>1</v>
      </c>
      <c r="C11" s="21" t="s">
        <v>118</v>
      </c>
      <c r="D11" s="23">
        <v>10</v>
      </c>
      <c r="E11" s="23">
        <v>244</v>
      </c>
      <c r="F11" s="46">
        <f>(E11-D11)/E11*100</f>
        <v>95.90163934426229</v>
      </c>
      <c r="G11" s="70">
        <f>SUM(G12:G17)</f>
        <v>72</v>
      </c>
      <c r="H11" s="46">
        <f>'табл.4.3'!D9</f>
        <v>572</v>
      </c>
      <c r="I11" s="46">
        <f>(H11-G11)/H11*100</f>
        <v>87.41258741258741</v>
      </c>
      <c r="J11" s="23">
        <f aca="true" t="shared" si="0" ref="E11:R11">SUM(J12:J17)</f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</row>
    <row r="12" spans="2:18" ht="57" customHeight="1">
      <c r="B12" s="30" t="s">
        <v>48</v>
      </c>
      <c r="C12" s="21" t="s">
        <v>119</v>
      </c>
      <c r="D12" s="23">
        <v>0</v>
      </c>
      <c r="E12" s="23">
        <v>0</v>
      </c>
      <c r="F12" s="23">
        <v>0</v>
      </c>
      <c r="G12" s="70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</row>
    <row r="13" spans="2:18" ht="51">
      <c r="B13" s="30" t="s">
        <v>49</v>
      </c>
      <c r="C13" s="21" t="s">
        <v>133</v>
      </c>
      <c r="D13" s="23">
        <v>10</v>
      </c>
      <c r="E13" s="38">
        <v>2</v>
      </c>
      <c r="F13" s="46">
        <f>(E13-D13)/E13*100</f>
        <v>-400</v>
      </c>
      <c r="G13" s="70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2:18" ht="51">
      <c r="B14" s="30" t="s">
        <v>50</v>
      </c>
      <c r="C14" s="21" t="s">
        <v>121</v>
      </c>
      <c r="D14" s="23">
        <v>0</v>
      </c>
      <c r="E14" s="23">
        <v>242</v>
      </c>
      <c r="F14" s="46">
        <f>(E14-D14)/E14*100</f>
        <v>100</v>
      </c>
      <c r="G14" s="70">
        <v>72</v>
      </c>
      <c r="H14" s="23">
        <v>572</v>
      </c>
      <c r="I14" s="46">
        <f>(H14-G14)/H14*100</f>
        <v>87.41258741258741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2:18" ht="25.5">
      <c r="B15" s="30" t="s">
        <v>51</v>
      </c>
      <c r="C15" s="21" t="s">
        <v>122</v>
      </c>
      <c r="D15" s="23">
        <v>0</v>
      </c>
      <c r="E15" s="23">
        <v>0</v>
      </c>
      <c r="F15" s="23">
        <v>0</v>
      </c>
      <c r="G15" s="70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2:18" ht="51">
      <c r="B16" s="30" t="s">
        <v>134</v>
      </c>
      <c r="C16" s="21" t="s">
        <v>123</v>
      </c>
      <c r="D16" s="23">
        <v>0</v>
      </c>
      <c r="E16" s="23">
        <v>0</v>
      </c>
      <c r="F16" s="23">
        <v>0</v>
      </c>
      <c r="G16" s="70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2:18" ht="25.5">
      <c r="B17" s="30" t="s">
        <v>135</v>
      </c>
      <c r="C17" s="19" t="s">
        <v>124</v>
      </c>
      <c r="D17" s="23">
        <v>0</v>
      </c>
      <c r="E17" s="23">
        <v>0</v>
      </c>
      <c r="F17" s="23">
        <v>0</v>
      </c>
      <c r="G17" s="70">
        <v>0</v>
      </c>
      <c r="H17" s="23">
        <v>0</v>
      </c>
      <c r="I17" s="46" t="e">
        <f>(H17-G17)/H17*100</f>
        <v>#DIV/0!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2:18" ht="15">
      <c r="B18" s="25">
        <v>2</v>
      </c>
      <c r="C18" s="19" t="s">
        <v>125</v>
      </c>
      <c r="D18" s="23">
        <v>0</v>
      </c>
      <c r="E18" s="23">
        <f aca="true" t="shared" si="1" ref="E18:R18">SUM(E19:E26)</f>
        <v>0</v>
      </c>
      <c r="F18" s="23">
        <f t="shared" si="1"/>
        <v>0</v>
      </c>
      <c r="G18" s="70">
        <f>SUM(G19:G26)</f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 t="shared" si="1"/>
        <v>0</v>
      </c>
      <c r="O18" s="23">
        <f t="shared" si="1"/>
        <v>0</v>
      </c>
      <c r="P18" s="23">
        <f t="shared" si="1"/>
        <v>0</v>
      </c>
      <c r="Q18" s="23">
        <f t="shared" si="1"/>
        <v>0</v>
      </c>
      <c r="R18" s="23">
        <f t="shared" si="1"/>
        <v>0</v>
      </c>
    </row>
    <row r="19" spans="2:18" ht="63.75">
      <c r="B19" s="30" t="s">
        <v>52</v>
      </c>
      <c r="C19" s="21" t="s">
        <v>126</v>
      </c>
      <c r="D19" s="23">
        <v>0</v>
      </c>
      <c r="E19" s="23">
        <v>0</v>
      </c>
      <c r="F19" s="23">
        <v>0</v>
      </c>
      <c r="G19" s="70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2:18" ht="51">
      <c r="B20" s="31" t="s">
        <v>53</v>
      </c>
      <c r="C20" s="21" t="s">
        <v>127</v>
      </c>
      <c r="D20" s="23">
        <v>0</v>
      </c>
      <c r="E20" s="23">
        <v>0</v>
      </c>
      <c r="F20" s="23">
        <v>0</v>
      </c>
      <c r="G20" s="70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2:18" ht="38.25">
      <c r="B21" s="31" t="s">
        <v>54</v>
      </c>
      <c r="C21" s="21" t="s">
        <v>128</v>
      </c>
      <c r="D21" s="23">
        <v>0</v>
      </c>
      <c r="E21" s="23">
        <v>0</v>
      </c>
      <c r="F21" s="23">
        <v>0</v>
      </c>
      <c r="G21" s="70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2:18" ht="63.75">
      <c r="B22" s="30" t="s">
        <v>55</v>
      </c>
      <c r="C22" s="21" t="s">
        <v>120</v>
      </c>
      <c r="D22" s="23">
        <v>0</v>
      </c>
      <c r="E22" s="23">
        <v>0</v>
      </c>
      <c r="F22" s="23">
        <v>0</v>
      </c>
      <c r="G22" s="70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2:18" ht="51">
      <c r="B23" s="30" t="s">
        <v>136</v>
      </c>
      <c r="C23" s="21" t="s">
        <v>121</v>
      </c>
      <c r="D23" s="23">
        <v>0</v>
      </c>
      <c r="E23" s="23">
        <v>0</v>
      </c>
      <c r="F23" s="23">
        <v>0</v>
      </c>
      <c r="G23" s="70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2:18" ht="25.5">
      <c r="B24" s="30" t="s">
        <v>55</v>
      </c>
      <c r="C24" s="21" t="s">
        <v>122</v>
      </c>
      <c r="D24" s="23">
        <v>0</v>
      </c>
      <c r="E24" s="23">
        <v>0</v>
      </c>
      <c r="F24" s="23">
        <v>0</v>
      </c>
      <c r="G24" s="70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2:18" ht="63.75">
      <c r="B25" s="30" t="s">
        <v>136</v>
      </c>
      <c r="C25" s="21" t="s">
        <v>129</v>
      </c>
      <c r="D25" s="23">
        <v>0</v>
      </c>
      <c r="E25" s="23">
        <v>0</v>
      </c>
      <c r="F25" s="23">
        <v>0</v>
      </c>
      <c r="G25" s="70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2:18" ht="25.5">
      <c r="B26" s="30" t="s">
        <v>137</v>
      </c>
      <c r="C26" s="21" t="s">
        <v>124</v>
      </c>
      <c r="D26" s="23">
        <v>0</v>
      </c>
      <c r="E26" s="23">
        <v>0</v>
      </c>
      <c r="F26" s="23">
        <v>0</v>
      </c>
      <c r="G26" s="70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</row>
    <row r="27" spans="2:18" ht="25.5">
      <c r="B27" s="25">
        <v>3</v>
      </c>
      <c r="C27" s="20" t="s">
        <v>130</v>
      </c>
      <c r="D27" s="23">
        <v>10</v>
      </c>
      <c r="E27" s="23">
        <f aca="true" t="shared" si="2" ref="E27:R27">SUM(E28:E31)</f>
        <v>2</v>
      </c>
      <c r="F27" s="46">
        <f>(E27-D27)/E27*100</f>
        <v>-400</v>
      </c>
      <c r="G27" s="70">
        <f>SUM(G28:G31)</f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3">
        <f t="shared" si="2"/>
        <v>0</v>
      </c>
      <c r="Q27" s="23">
        <f t="shared" si="2"/>
        <v>0</v>
      </c>
      <c r="R27" s="23">
        <f t="shared" si="2"/>
        <v>0</v>
      </c>
    </row>
    <row r="28" spans="2:18" ht="63.75">
      <c r="B28" s="30" t="s">
        <v>56</v>
      </c>
      <c r="C28" s="21" t="s">
        <v>138</v>
      </c>
      <c r="D28" s="23">
        <v>10</v>
      </c>
      <c r="E28" s="38">
        <f>E13</f>
        <v>2</v>
      </c>
      <c r="F28" s="46">
        <f>(E28-D28)/E28*100</f>
        <v>-400</v>
      </c>
      <c r="G28" s="70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2:18" ht="76.5">
      <c r="B29" s="30" t="s">
        <v>56</v>
      </c>
      <c r="C29" s="21" t="s">
        <v>131</v>
      </c>
      <c r="D29" s="23">
        <v>0</v>
      </c>
      <c r="E29" s="23">
        <v>0</v>
      </c>
      <c r="F29" s="23">
        <v>0</v>
      </c>
      <c r="G29" s="70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</row>
    <row r="30" spans="2:18" ht="63.75">
      <c r="B30" s="30" t="s">
        <v>58</v>
      </c>
      <c r="C30" s="21" t="s">
        <v>132</v>
      </c>
      <c r="D30" s="23">
        <v>0</v>
      </c>
      <c r="E30" s="23">
        <v>0</v>
      </c>
      <c r="F30" s="23">
        <v>0</v>
      </c>
      <c r="G30" s="70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</row>
    <row r="31" spans="2:18" ht="25.5">
      <c r="B31" s="30" t="s">
        <v>59</v>
      </c>
      <c r="C31" s="21" t="s">
        <v>124</v>
      </c>
      <c r="D31" s="23">
        <v>0</v>
      </c>
      <c r="E31" s="23">
        <v>0</v>
      </c>
      <c r="F31" s="23">
        <v>0</v>
      </c>
      <c r="G31" s="70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</sheetData>
  <sheetProtection/>
  <mergeCells count="9">
    <mergeCell ref="B5:N5"/>
    <mergeCell ref="B7:B8"/>
    <mergeCell ref="C7:C8"/>
    <mergeCell ref="D7:R7"/>
    <mergeCell ref="D8:F8"/>
    <mergeCell ref="G8:I8"/>
    <mergeCell ref="J8:L8"/>
    <mergeCell ref="M8:O8"/>
    <mergeCell ref="P8:R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"/>
  <sheetViews>
    <sheetView zoomScalePageLayoutView="0" workbookViewId="0" topLeftCell="A1">
      <selection activeCell="H17" sqref="H17"/>
    </sheetView>
  </sheetViews>
  <sheetFormatPr defaultColWidth="9.140625" defaultRowHeight="15"/>
  <cols>
    <col min="3" max="3" width="14.140625" style="0" customWidth="1"/>
    <col min="4" max="4" width="10.140625" style="0" customWidth="1"/>
    <col min="5" max="5" width="24.28125" style="0" customWidth="1"/>
    <col min="6" max="6" width="21.140625" style="0" customWidth="1"/>
    <col min="7" max="7" width="11.57421875" style="0" customWidth="1"/>
    <col min="8" max="8" width="11.28125" style="0" customWidth="1"/>
    <col min="9" max="9" width="13.8515625" style="0" customWidth="1"/>
    <col min="10" max="10" width="15.28125" style="0" customWidth="1"/>
    <col min="11" max="11" width="12.7109375" style="0" customWidth="1"/>
    <col min="12" max="12" width="14.00390625" style="0" customWidth="1"/>
  </cols>
  <sheetData>
    <row r="3" spans="2:9" ht="15">
      <c r="B3" s="94" t="s">
        <v>139</v>
      </c>
      <c r="C3" s="94"/>
      <c r="D3" s="94"/>
      <c r="E3" s="94"/>
      <c r="F3" s="94"/>
      <c r="G3" s="94"/>
      <c r="H3" s="94"/>
      <c r="I3" s="94"/>
    </row>
    <row r="4" ht="15.75" thickBot="1"/>
    <row r="5" spans="2:12" ht="128.25" thickBot="1">
      <c r="B5" s="32" t="s">
        <v>38</v>
      </c>
      <c r="C5" s="33" t="s">
        <v>140</v>
      </c>
      <c r="D5" s="33" t="s">
        <v>141</v>
      </c>
      <c r="E5" s="33" t="s">
        <v>148</v>
      </c>
      <c r="F5" s="33" t="s">
        <v>142</v>
      </c>
      <c r="G5" s="33" t="s">
        <v>143</v>
      </c>
      <c r="H5" s="33" t="s">
        <v>149</v>
      </c>
      <c r="I5" s="33" t="s">
        <v>144</v>
      </c>
      <c r="J5" s="33" t="s">
        <v>145</v>
      </c>
      <c r="K5" s="33" t="s">
        <v>146</v>
      </c>
      <c r="L5" s="33" t="s">
        <v>147</v>
      </c>
    </row>
    <row r="6" spans="2:12" ht="15.75" thickBot="1">
      <c r="B6" s="17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</row>
    <row r="7" spans="2:12" ht="115.5" thickBot="1">
      <c r="B7" s="24">
        <v>1</v>
      </c>
      <c r="C7" s="29" t="s">
        <v>163</v>
      </c>
      <c r="D7" s="29" t="s">
        <v>150</v>
      </c>
      <c r="E7" s="29" t="s">
        <v>173</v>
      </c>
      <c r="F7" s="29" t="s">
        <v>165</v>
      </c>
      <c r="G7" s="29" t="s">
        <v>164</v>
      </c>
      <c r="H7" s="29" t="s">
        <v>151</v>
      </c>
      <c r="I7" s="29">
        <f>'табл4.1'!E11</f>
        <v>244</v>
      </c>
      <c r="J7" s="29">
        <v>30</v>
      </c>
      <c r="K7" s="29">
        <v>0</v>
      </c>
      <c r="L7" s="29">
        <v>0</v>
      </c>
    </row>
  </sheetData>
  <sheetProtection/>
  <mergeCells count="1">
    <mergeCell ref="B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3" max="3" width="25.8515625" style="0" customWidth="1"/>
    <col min="4" max="4" width="42.421875" style="0" customWidth="1"/>
  </cols>
  <sheetData>
    <row r="3" ht="15">
      <c r="B3" t="s">
        <v>152</v>
      </c>
    </row>
    <row r="5" spans="2:4" ht="15">
      <c r="B5" s="25" t="s">
        <v>38</v>
      </c>
      <c r="C5" s="25" t="s">
        <v>20</v>
      </c>
      <c r="D5" s="25" t="s">
        <v>168</v>
      </c>
    </row>
    <row r="6" spans="2:4" ht="54" customHeight="1">
      <c r="B6" s="89">
        <v>1</v>
      </c>
      <c r="C6" s="21" t="s">
        <v>153</v>
      </c>
      <c r="D6" s="95" t="s">
        <v>176</v>
      </c>
    </row>
    <row r="7" spans="2:4" ht="41.25" customHeight="1">
      <c r="B7" s="89"/>
      <c r="C7" s="21" t="s">
        <v>154</v>
      </c>
      <c r="D7" s="95"/>
    </row>
    <row r="8" spans="2:4" ht="45" customHeight="1">
      <c r="B8" s="89"/>
      <c r="C8" s="21" t="s">
        <v>155</v>
      </c>
      <c r="D8" s="95"/>
    </row>
    <row r="9" spans="2:4" ht="69.75" customHeight="1">
      <c r="B9" s="25">
        <v>2</v>
      </c>
      <c r="C9" s="20" t="s">
        <v>156</v>
      </c>
      <c r="D9" s="43">
        <v>572</v>
      </c>
    </row>
    <row r="10" spans="2:4" ht="77.25" customHeight="1">
      <c r="B10" s="30" t="s">
        <v>52</v>
      </c>
      <c r="C10" s="20" t="s">
        <v>157</v>
      </c>
      <c r="D10" s="43">
        <v>572</v>
      </c>
    </row>
    <row r="11" spans="2:4" ht="93" customHeight="1">
      <c r="B11" s="30" t="s">
        <v>53</v>
      </c>
      <c r="C11" s="20" t="s">
        <v>158</v>
      </c>
      <c r="D11" s="23">
        <v>0</v>
      </c>
    </row>
    <row r="12" spans="2:4" ht="93.75" customHeight="1">
      <c r="B12" s="25">
        <v>3</v>
      </c>
      <c r="C12" s="20" t="s">
        <v>159</v>
      </c>
      <c r="D12" s="23">
        <v>0</v>
      </c>
    </row>
    <row r="13" spans="2:4" ht="80.25" customHeight="1">
      <c r="B13" s="25">
        <v>4</v>
      </c>
      <c r="C13" s="20" t="s">
        <v>160</v>
      </c>
      <c r="D13" s="23" t="s">
        <v>175</v>
      </c>
    </row>
    <row r="15" spans="2:4" ht="33" customHeight="1">
      <c r="B15" s="71" t="s">
        <v>161</v>
      </c>
      <c r="C15" s="71"/>
      <c r="D15" s="71"/>
    </row>
    <row r="17" ht="15">
      <c r="B17" t="s">
        <v>162</v>
      </c>
    </row>
  </sheetData>
  <sheetProtection/>
  <mergeCells count="3">
    <mergeCell ref="B6:B8"/>
    <mergeCell ref="D6:D8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GenDir</dc:creator>
  <cp:keywords/>
  <dc:description/>
  <cp:lastModifiedBy>Куринова Ольга Анатольевна</cp:lastModifiedBy>
  <cp:lastPrinted>2019-07-15T05:40:32Z</cp:lastPrinted>
  <dcterms:created xsi:type="dcterms:W3CDTF">2019-03-21T06:50:27Z</dcterms:created>
  <dcterms:modified xsi:type="dcterms:W3CDTF">2022-01-13T10:00:15Z</dcterms:modified>
  <cp:category/>
  <cp:version/>
  <cp:contentType/>
  <cp:contentStatus/>
</cp:coreProperties>
</file>